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Ex1.xml" ContentType="application/vnd.ms-office.chartex+xml"/>
  <Override PartName="/xl/charts/style14.xml" ContentType="application/vnd.ms-office.chartstyle+xml"/>
  <Override PartName="/xl/charts/colors14.xml" ContentType="application/vnd.ms-office.chartcolorstyle+xml"/>
  <Override PartName="/xl/charts/chart14.xml" ContentType="application/vnd.openxmlformats-officedocument.drawingml.chart+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charts/chartEx2.xml" ContentType="application/vnd.ms-office.chartex+xml"/>
  <Override PartName="/xl/charts/style17.xml" ContentType="application/vnd.ms-office.chartstyle+xml"/>
  <Override PartName="/xl/charts/colors17.xml" ContentType="application/vnd.ms-office.chartcolorstyle+xml"/>
  <Override PartName="/xl/charts/chart16.xml" ContentType="application/vnd.openxmlformats-officedocument.drawingml.chart+xml"/>
  <Override PartName="/xl/charts/style18.xml" ContentType="application/vnd.ms-office.chartstyle+xml"/>
  <Override PartName="/xl/charts/colors18.xml" ContentType="application/vnd.ms-office.chartcolorstyle+xml"/>
  <Override PartName="/xl/charts/chart17.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3.xml" ContentType="application/vnd.openxmlformats-officedocument.drawing+xml"/>
  <Override PartName="/xl/charts/chart18.xml" ContentType="application/vnd.openxmlformats-officedocument.drawingml.chart+xml"/>
  <Override PartName="/xl/charts/style20.xml" ContentType="application/vnd.ms-office.chartstyle+xml"/>
  <Override PartName="/xl/charts/colors20.xml" ContentType="application/vnd.ms-office.chartcolorstyle+xml"/>
  <Override PartName="/xl/charts/chartEx3.xml" ContentType="application/vnd.ms-office.chartex+xml"/>
  <Override PartName="/xl/charts/style21.xml" ContentType="application/vnd.ms-office.chartstyle+xml"/>
  <Override PartName="/xl/charts/colors21.xml" ContentType="application/vnd.ms-office.chartcolorstyle+xml"/>
  <Override PartName="/xl/charts/chart19.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4.xml" ContentType="application/vnd.openxmlformats-officedocument.drawing+xml"/>
  <Override PartName="/xl/charts/chartEx4.xml" ContentType="application/vnd.ms-office.chartex+xml"/>
  <Override PartName="/xl/charts/style23.xml" ContentType="application/vnd.ms-office.chartstyle+xml"/>
  <Override PartName="/xl/charts/colors23.xml" ContentType="application/vnd.ms-office.chartcolorstyle+xml"/>
  <Override PartName="/xl/charts/chart20.xml" ContentType="application/vnd.openxmlformats-officedocument.drawingml.chart+xml"/>
  <Override PartName="/xl/charts/style24.xml" ContentType="application/vnd.ms-office.chartstyle+xml"/>
  <Override PartName="/xl/charts/colors24.xml" ContentType="application/vnd.ms-office.chartcolorstyle+xml"/>
  <Override PartName="/xl/charts/chart21.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5.xml" ContentType="application/vnd.openxmlformats-officedocument.drawing+xml"/>
  <Override PartName="/xl/charts/chartEx5.xml" ContentType="application/vnd.ms-office.chartex+xml"/>
  <Override PartName="/xl/charts/style26.xml" ContentType="application/vnd.ms-office.chartstyle+xml"/>
  <Override PartName="/xl/charts/colors26.xml" ContentType="application/vnd.ms-office.chartcolorstyle+xml"/>
  <Override PartName="/xl/charts/chart22.xml" ContentType="application/vnd.openxmlformats-officedocument.drawingml.chart+xml"/>
  <Override PartName="/xl/charts/style27.xml" ContentType="application/vnd.ms-office.chartstyle+xml"/>
  <Override PartName="/xl/charts/colors27.xml" ContentType="application/vnd.ms-office.chartcolorstyle+xml"/>
  <Override PartName="/xl/charts/chart23.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xml"/>
  <Override PartName="/xl/charts/chartEx6.xml" ContentType="application/vnd.ms-office.chartex+xml"/>
  <Override PartName="/xl/charts/style29.xml" ContentType="application/vnd.ms-office.chartstyle+xml"/>
  <Override PartName="/xl/charts/colors29.xml" ContentType="application/vnd.ms-office.chartcolorstyle+xml"/>
  <Override PartName="/xl/charts/chart24.xml" ContentType="application/vnd.openxmlformats-officedocument.drawingml.chart+xml"/>
  <Override PartName="/xl/charts/style30.xml" ContentType="application/vnd.ms-office.chartstyle+xml"/>
  <Override PartName="/xl/charts/colors30.xml" ContentType="application/vnd.ms-office.chartcolorstyle+xml"/>
  <Override PartName="/xl/charts/chart25.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7.xml" ContentType="application/vnd.openxmlformats-officedocument.drawing+xml"/>
  <Override PartName="/xl/charts/chartEx7.xml" ContentType="application/vnd.ms-office.chartex+xml"/>
  <Override PartName="/xl/charts/style32.xml" ContentType="application/vnd.ms-office.chartstyle+xml"/>
  <Override PartName="/xl/charts/colors32.xml" ContentType="application/vnd.ms-office.chartcolorstyle+xml"/>
  <Override PartName="/xl/charts/chart26.xml" ContentType="application/vnd.openxmlformats-officedocument.drawingml.chart+xml"/>
  <Override PartName="/xl/charts/style33.xml" ContentType="application/vnd.ms-office.chartstyle+xml"/>
  <Override PartName="/xl/charts/colors33.xml" ContentType="application/vnd.ms-office.chartcolorstyle+xml"/>
  <Override PartName="/xl/charts/chart27.xml" ContentType="application/vnd.openxmlformats-officedocument.drawingml.chart+xml"/>
  <Override PartName="/xl/charts/style34.xml" ContentType="application/vnd.ms-office.chartstyle+xml"/>
  <Override PartName="/xl/charts/colors34.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https://ucentralasia-my.sharepoint.com/personal/ablay_dosmaganbetov_ucentralasia_org/Documents/Desktop/SIPA/Datasets/"/>
    </mc:Choice>
  </mc:AlternateContent>
  <xr:revisionPtr revIDLastSave="7397" documentId="8_{C8F356EB-CEE9-4023-9695-D4EFFE9C4F0E}" xr6:coauthVersionLast="47" xr6:coauthVersionMax="47" xr10:uidLastSave="{7A3971B2-2823-40A0-BCA9-C16460D87171}"/>
  <bookViews>
    <workbookView xWindow="-108" yWindow="-108" windowWidth="23256" windowHeight="12456" tabRatio="758" xr2:uid="{00000000-000D-0000-FFFF-FFFF00000000}"/>
  </bookViews>
  <sheets>
    <sheet name="All projects" sheetId="1" r:id="rId1"/>
    <sheet name="Countries wo gas" sheetId="16" r:id="rId2"/>
    <sheet name="Countries w gas" sheetId="12" r:id="rId3"/>
    <sheet name="Sectors wo gas " sheetId="17" r:id="rId4"/>
    <sheet name="Donors &amp; countries wo gas" sheetId="25" r:id="rId5"/>
    <sheet name="Donors &amp; countries w gas" sheetId="14" r:id="rId6"/>
    <sheet name="Donors &amp; sectors w gas" sheetId="21" r:id="rId7"/>
    <sheet name="Donors &amp; sectors wo gas " sheetId="24" r:id="rId8"/>
    <sheet name="Energy coding" sheetId="3" r:id="rId9"/>
    <sheet name="Sectors w gas" sheetId="13" r:id="rId10"/>
    <sheet name="Countries &amp; sectors w gas" sheetId="15" r:id="rId11"/>
    <sheet name="Countries &amp; sectors wo gas " sheetId="18" r:id="rId12"/>
    <sheet name="Subagg_data" sheetId="11" r:id="rId13"/>
    <sheet name="Trends_Regional" sheetId="10" r:id="rId14"/>
    <sheet name="Trends_KZ" sheetId="4" r:id="rId15"/>
    <sheet name="Trends_KG" sheetId="5" r:id="rId16"/>
    <sheet name="Trends_MG" sheetId="9" r:id="rId17"/>
    <sheet name="Trends_TJ" sheetId="6" r:id="rId18"/>
    <sheet name="Trends_TK" sheetId="8" r:id="rId19"/>
    <sheet name="Trends_UZ" sheetId="7" r:id="rId20"/>
  </sheets>
  <definedNames>
    <definedName name="_xlnm._FilterDatabase" localSheetId="0" hidden="1">'All projects'!$A$1:$AJ$597</definedName>
    <definedName name="_xlnm._FilterDatabase" localSheetId="12" hidden="1">Subagg_data!$A$1:$C$290</definedName>
    <definedName name="_xlchart.v2.0" hidden="1">Trends_Regional!$A$2:$A$5</definedName>
    <definedName name="_xlchart.v2.1" hidden="1">Trends_Regional!$B$1</definedName>
    <definedName name="_xlchart.v2.10" hidden="1">Trends_MG!$B$1</definedName>
    <definedName name="_xlchart.v2.11" hidden="1">Trends_MG!$B$2:$B$8</definedName>
    <definedName name="_xlchart.v2.12" hidden="1">Trends_TJ!$A$2:$A$6</definedName>
    <definedName name="_xlchart.v2.13" hidden="1">Trends_TJ!$B$1</definedName>
    <definedName name="_xlchart.v2.14" hidden="1">Trends_TJ!$B$2:$B$6</definedName>
    <definedName name="_xlchart.v2.15" hidden="1">Trends_TK!$A$2:$A$6</definedName>
    <definedName name="_xlchart.v2.16" hidden="1">Trends_TK!$B$1</definedName>
    <definedName name="_xlchart.v2.17" hidden="1">Trends_TK!$B$2:$B$6</definedName>
    <definedName name="_xlchart.v2.18" hidden="1">Trends_UZ!$A$2:$A$13</definedName>
    <definedName name="_xlchart.v2.19" hidden="1">Trends_UZ!$B$1</definedName>
    <definedName name="_xlchart.v2.2" hidden="1">Trends_Regional!$B$2:$B$5</definedName>
    <definedName name="_xlchart.v2.20" hidden="1">Trends_UZ!$B$2:$B$13</definedName>
    <definedName name="_xlchart.v2.3" hidden="1">Trends_KZ!$A$1:$A$12</definedName>
    <definedName name="_xlchart.v2.4" hidden="1">Trends_KZ!$B$1</definedName>
    <definedName name="_xlchart.v2.5" hidden="1">Trends_KZ!$B$1:$B$12</definedName>
    <definedName name="_xlchart.v2.6" hidden="1">Trends_KG!$A$2:$A$7</definedName>
    <definedName name="_xlchart.v2.7" hidden="1">Trends_KG!$B$1</definedName>
    <definedName name="_xlchart.v2.8" hidden="1">Trends_KG!$B$2:$B$7</definedName>
    <definedName name="_xlchart.v2.9" hidden="1">Trends_MG!$A$2:$A$8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5" l="1"/>
  <c r="H8" i="12"/>
  <c r="H14" i="17"/>
  <c r="C14" i="17"/>
  <c r="C8" i="16"/>
  <c r="C15" i="16" s="1"/>
  <c r="B8" i="16"/>
  <c r="B11" i="16" s="1"/>
  <c r="D8" i="16"/>
  <c r="E8" i="16"/>
  <c r="F8" i="16"/>
  <c r="G8" i="16"/>
  <c r="H8" i="16"/>
  <c r="I8" i="16"/>
  <c r="J8" i="16"/>
  <c r="K8" i="16"/>
  <c r="L8" i="16"/>
  <c r="M8" i="16"/>
  <c r="N8" i="16"/>
  <c r="O8" i="16"/>
  <c r="P8" i="16"/>
  <c r="Q8" i="16"/>
  <c r="R6" i="16"/>
  <c r="C12" i="25"/>
  <c r="B12" i="25"/>
  <c r="B19" i="25"/>
  <c r="C22" i="25"/>
  <c r="B42" i="25"/>
  <c r="B2" i="25" s="1"/>
  <c r="B9" i="25" s="1"/>
  <c r="G42" i="25"/>
  <c r="F42" i="25"/>
  <c r="F2" i="25" s="1"/>
  <c r="E42" i="25"/>
  <c r="E2" i="25" s="1"/>
  <c r="D42" i="25"/>
  <c r="D2" i="25" s="1"/>
  <c r="D9" i="25" s="1"/>
  <c r="C42" i="25"/>
  <c r="C2" i="25" s="1"/>
  <c r="C9" i="25" s="1"/>
  <c r="H41" i="25"/>
  <c r="H40" i="25"/>
  <c r="H39" i="25"/>
  <c r="H38" i="25"/>
  <c r="H37" i="25"/>
  <c r="H36" i="25"/>
  <c r="H35" i="25"/>
  <c r="H34" i="25"/>
  <c r="H33" i="25"/>
  <c r="H32" i="25"/>
  <c r="H31" i="25"/>
  <c r="H4" i="25"/>
  <c r="H6" i="25"/>
  <c r="E23" i="25" s="1"/>
  <c r="H8" i="25"/>
  <c r="F24" i="25" s="1"/>
  <c r="H7" i="25"/>
  <c r="G25" i="25" s="1"/>
  <c r="H5" i="25"/>
  <c r="C26" i="25" s="1"/>
  <c r="H3" i="25"/>
  <c r="E27" i="25" s="1"/>
  <c r="G2" i="25"/>
  <c r="B10" i="14"/>
  <c r="B14" i="14" s="1"/>
  <c r="C155" i="18"/>
  <c r="C154" i="18"/>
  <c r="C153" i="18"/>
  <c r="C152" i="18"/>
  <c r="C151" i="18"/>
  <c r="C150" i="18"/>
  <c r="F149" i="18"/>
  <c r="F144" i="18"/>
  <c r="F145" i="18"/>
  <c r="F146" i="18"/>
  <c r="F147" i="18"/>
  <c r="F148" i="18"/>
  <c r="F143" i="18"/>
  <c r="D155" i="18"/>
  <c r="G14" i="24"/>
  <c r="H14" i="24"/>
  <c r="I14" i="24"/>
  <c r="I6" i="24"/>
  <c r="I4" i="24"/>
  <c r="H17" i="24"/>
  <c r="I11" i="24"/>
  <c r="I10" i="24"/>
  <c r="I3" i="24"/>
  <c r="I18" i="21"/>
  <c r="J2" i="21"/>
  <c r="I3" i="21"/>
  <c r="J3" i="21"/>
  <c r="I4" i="21"/>
  <c r="I5" i="21"/>
  <c r="I6" i="21"/>
  <c r="J6" i="21" s="1"/>
  <c r="I7" i="21"/>
  <c r="I8" i="21"/>
  <c r="I24" i="21" s="1"/>
  <c r="I9" i="21"/>
  <c r="I10" i="21"/>
  <c r="I22" i="21" s="1"/>
  <c r="I11" i="21"/>
  <c r="J11" i="21" s="1"/>
  <c r="I12" i="21"/>
  <c r="I13" i="21"/>
  <c r="I14" i="21"/>
  <c r="I23" i="21" s="1"/>
  <c r="I15" i="21"/>
  <c r="I16" i="21"/>
  <c r="J16" i="21" s="1"/>
  <c r="I17" i="21"/>
  <c r="J17" i="21" s="1"/>
  <c r="W3" i="21"/>
  <c r="W4" i="21"/>
  <c r="W5" i="21"/>
  <c r="W6" i="21"/>
  <c r="W7" i="21"/>
  <c r="W8" i="21"/>
  <c r="W9" i="21"/>
  <c r="W10" i="21"/>
  <c r="W11" i="21"/>
  <c r="W12" i="21"/>
  <c r="W13" i="21"/>
  <c r="W14" i="21"/>
  <c r="W15" i="21"/>
  <c r="W16" i="21"/>
  <c r="W17" i="21"/>
  <c r="W2" i="21"/>
  <c r="I2" i="21" s="1"/>
  <c r="L18" i="21"/>
  <c r="M18" i="21"/>
  <c r="N18" i="21"/>
  <c r="O18" i="21"/>
  <c r="P18" i="21"/>
  <c r="Q18" i="21"/>
  <c r="R18" i="21"/>
  <c r="S18" i="21"/>
  <c r="T18" i="21"/>
  <c r="U18" i="21"/>
  <c r="V18" i="21"/>
  <c r="B2" i="14"/>
  <c r="H19" i="24"/>
  <c r="G19" i="24"/>
  <c r="E19" i="24"/>
  <c r="D19" i="24"/>
  <c r="B19" i="24"/>
  <c r="C19" i="24"/>
  <c r="F19" i="24"/>
  <c r="G18" i="24"/>
  <c r="E18" i="24"/>
  <c r="D18" i="24"/>
  <c r="B18" i="24"/>
  <c r="C18" i="24"/>
  <c r="F18" i="24"/>
  <c r="G17" i="24"/>
  <c r="E17" i="24"/>
  <c r="D17" i="24"/>
  <c r="B17" i="24"/>
  <c r="C17" i="24"/>
  <c r="F17" i="24"/>
  <c r="E14" i="24"/>
  <c r="D14" i="24"/>
  <c r="B14" i="24"/>
  <c r="C14" i="24"/>
  <c r="F14" i="24"/>
  <c r="I13" i="24"/>
  <c r="I12" i="24"/>
  <c r="I8" i="24"/>
  <c r="I7" i="24"/>
  <c r="I5" i="24"/>
  <c r="E18" i="21"/>
  <c r="F18" i="21"/>
  <c r="G18" i="21"/>
  <c r="H18" i="21"/>
  <c r="C18" i="21"/>
  <c r="D18" i="21"/>
  <c r="B18" i="21"/>
  <c r="H24" i="21"/>
  <c r="G24" i="21"/>
  <c r="F24" i="21"/>
  <c r="E24" i="21"/>
  <c r="D24" i="21"/>
  <c r="C24" i="21"/>
  <c r="B24" i="21"/>
  <c r="H23" i="21"/>
  <c r="G23" i="21"/>
  <c r="F23" i="21"/>
  <c r="E23" i="21"/>
  <c r="D23" i="21"/>
  <c r="C23" i="21"/>
  <c r="B23" i="21"/>
  <c r="H22" i="21"/>
  <c r="G22" i="21"/>
  <c r="F22" i="21"/>
  <c r="E22" i="21"/>
  <c r="D22" i="21"/>
  <c r="C22" i="21"/>
  <c r="B22" i="21"/>
  <c r="H21" i="21"/>
  <c r="G21" i="21"/>
  <c r="F21" i="21"/>
  <c r="E21" i="21"/>
  <c r="D21" i="21"/>
  <c r="C21" i="21"/>
  <c r="B21" i="21"/>
  <c r="J15" i="21"/>
  <c r="J13" i="21"/>
  <c r="J12" i="21"/>
  <c r="J10" i="21"/>
  <c r="J9" i="21"/>
  <c r="J7" i="21"/>
  <c r="J5" i="21"/>
  <c r="J4" i="21"/>
  <c r="E149" i="18"/>
  <c r="E155" i="18" s="1"/>
  <c r="D149" i="18"/>
  <c r="C149" i="18"/>
  <c r="R134" i="18"/>
  <c r="Q134" i="18"/>
  <c r="P134" i="18"/>
  <c r="O134" i="18"/>
  <c r="N134" i="18"/>
  <c r="M134" i="18"/>
  <c r="L134" i="18"/>
  <c r="K134" i="18"/>
  <c r="J134" i="18"/>
  <c r="I134" i="18"/>
  <c r="H134" i="18"/>
  <c r="G134" i="18"/>
  <c r="F134" i="18"/>
  <c r="E134" i="18"/>
  <c r="D134" i="18"/>
  <c r="C134" i="18"/>
  <c r="R133" i="18"/>
  <c r="Q133" i="18"/>
  <c r="P133" i="18"/>
  <c r="O133" i="18"/>
  <c r="N133" i="18"/>
  <c r="M133" i="18"/>
  <c r="L133" i="18"/>
  <c r="K133" i="18"/>
  <c r="J133" i="18"/>
  <c r="I133" i="18"/>
  <c r="H133" i="18"/>
  <c r="G133" i="18"/>
  <c r="F133" i="18"/>
  <c r="E133" i="18"/>
  <c r="D133" i="18"/>
  <c r="C133" i="18"/>
  <c r="R132" i="18"/>
  <c r="Q132" i="18"/>
  <c r="P132" i="18"/>
  <c r="O132" i="18"/>
  <c r="N132" i="18"/>
  <c r="M132" i="18"/>
  <c r="L132" i="18"/>
  <c r="K132" i="18"/>
  <c r="J132" i="18"/>
  <c r="I132" i="18"/>
  <c r="H132" i="18"/>
  <c r="G132" i="18"/>
  <c r="F132" i="18"/>
  <c r="E132" i="18"/>
  <c r="D132" i="18"/>
  <c r="C132" i="18"/>
  <c r="R131" i="18"/>
  <c r="Q131" i="18"/>
  <c r="P131" i="18"/>
  <c r="O131" i="18"/>
  <c r="N131" i="18"/>
  <c r="M131" i="18"/>
  <c r="L131" i="18"/>
  <c r="K131" i="18"/>
  <c r="J131" i="18"/>
  <c r="I131" i="18"/>
  <c r="H131" i="18"/>
  <c r="G131" i="18"/>
  <c r="F131" i="18"/>
  <c r="E131" i="18"/>
  <c r="D131" i="18"/>
  <c r="C131" i="18"/>
  <c r="R130" i="18"/>
  <c r="Q130" i="18"/>
  <c r="P130" i="18"/>
  <c r="O130" i="18"/>
  <c r="N130" i="18"/>
  <c r="M130" i="18"/>
  <c r="L130" i="18"/>
  <c r="K130" i="18"/>
  <c r="J130" i="18"/>
  <c r="I130" i="18"/>
  <c r="H130" i="18"/>
  <c r="G130" i="18"/>
  <c r="F130" i="18"/>
  <c r="E130" i="18"/>
  <c r="D130" i="18"/>
  <c r="C130" i="18"/>
  <c r="R129" i="18"/>
  <c r="Q129" i="18"/>
  <c r="P129" i="18"/>
  <c r="O129" i="18"/>
  <c r="N129" i="18"/>
  <c r="M129" i="18"/>
  <c r="L129" i="18"/>
  <c r="K129" i="18"/>
  <c r="J129" i="18"/>
  <c r="I129" i="18"/>
  <c r="H129" i="18"/>
  <c r="G129" i="18"/>
  <c r="F129" i="18"/>
  <c r="E129" i="18"/>
  <c r="D129" i="18"/>
  <c r="C129" i="18"/>
  <c r="R128" i="18"/>
  <c r="Q128" i="18"/>
  <c r="P128" i="18"/>
  <c r="O128" i="18"/>
  <c r="N128" i="18"/>
  <c r="M128" i="18"/>
  <c r="L128" i="18"/>
  <c r="K128" i="18"/>
  <c r="J128" i="18"/>
  <c r="I128" i="18"/>
  <c r="H128" i="18"/>
  <c r="G128" i="18"/>
  <c r="F128" i="18"/>
  <c r="E128" i="18"/>
  <c r="D128" i="18"/>
  <c r="C128" i="18"/>
  <c r="R127" i="18"/>
  <c r="Q127" i="18"/>
  <c r="P127" i="18"/>
  <c r="O127" i="18"/>
  <c r="N127" i="18"/>
  <c r="M127" i="18"/>
  <c r="L127" i="18"/>
  <c r="K127" i="18"/>
  <c r="J127" i="18"/>
  <c r="I127" i="18"/>
  <c r="H127" i="18"/>
  <c r="G127" i="18"/>
  <c r="F127" i="18"/>
  <c r="E127" i="18"/>
  <c r="D127" i="18"/>
  <c r="C127" i="18"/>
  <c r="R126" i="18"/>
  <c r="Q126" i="18"/>
  <c r="P126" i="18"/>
  <c r="O126" i="18"/>
  <c r="N126" i="18"/>
  <c r="M126" i="18"/>
  <c r="L126" i="18"/>
  <c r="K126" i="18"/>
  <c r="J126" i="18"/>
  <c r="I126" i="18"/>
  <c r="H126" i="18"/>
  <c r="G126" i="18"/>
  <c r="F126" i="18"/>
  <c r="E126" i="18"/>
  <c r="D126" i="18"/>
  <c r="C126" i="18"/>
  <c r="R125" i="18"/>
  <c r="Q125" i="18"/>
  <c r="P125" i="18"/>
  <c r="O125" i="18"/>
  <c r="N125" i="18"/>
  <c r="M125" i="18"/>
  <c r="L125" i="18"/>
  <c r="K125" i="18"/>
  <c r="J125" i="18"/>
  <c r="I125" i="18"/>
  <c r="H125" i="18"/>
  <c r="G125" i="18"/>
  <c r="F125" i="18"/>
  <c r="E125" i="18"/>
  <c r="D125" i="18"/>
  <c r="C125" i="18"/>
  <c r="R124" i="18"/>
  <c r="Q124" i="18"/>
  <c r="P124" i="18"/>
  <c r="O124" i="18"/>
  <c r="N124" i="18"/>
  <c r="M124" i="18"/>
  <c r="L124" i="18"/>
  <c r="K124" i="18"/>
  <c r="J124" i="18"/>
  <c r="I124" i="18"/>
  <c r="H124" i="18"/>
  <c r="G124" i="18"/>
  <c r="F124" i="18"/>
  <c r="E124" i="18"/>
  <c r="D124" i="18"/>
  <c r="C124" i="18"/>
  <c r="R123" i="18"/>
  <c r="Q123" i="18"/>
  <c r="P123" i="18"/>
  <c r="O123" i="18"/>
  <c r="N123" i="18"/>
  <c r="M123" i="18"/>
  <c r="L123" i="18"/>
  <c r="K123" i="18"/>
  <c r="J123" i="18"/>
  <c r="I123" i="18"/>
  <c r="H123" i="18"/>
  <c r="G123" i="18"/>
  <c r="F123" i="18"/>
  <c r="E123" i="18"/>
  <c r="D123" i="18"/>
  <c r="C123" i="18"/>
  <c r="R122" i="18"/>
  <c r="Q122" i="18"/>
  <c r="P122" i="18"/>
  <c r="O122" i="18"/>
  <c r="N122" i="18"/>
  <c r="M122" i="18"/>
  <c r="L122" i="18"/>
  <c r="K122" i="18"/>
  <c r="J122" i="18"/>
  <c r="I122" i="18"/>
  <c r="H122" i="18"/>
  <c r="G122" i="18"/>
  <c r="F122" i="18"/>
  <c r="E122" i="18"/>
  <c r="D122" i="18"/>
  <c r="C122" i="18"/>
  <c r="R121" i="18"/>
  <c r="Q121" i="18"/>
  <c r="P121" i="18"/>
  <c r="O121" i="18"/>
  <c r="N121" i="18"/>
  <c r="M121" i="18"/>
  <c r="L121" i="18"/>
  <c r="K121" i="18"/>
  <c r="J121" i="18"/>
  <c r="I121" i="18"/>
  <c r="H121" i="18"/>
  <c r="G121" i="18"/>
  <c r="F121" i="18"/>
  <c r="E121" i="18"/>
  <c r="D121" i="18"/>
  <c r="C121" i="18"/>
  <c r="R120" i="18"/>
  <c r="Q120" i="18"/>
  <c r="P120" i="18"/>
  <c r="O120" i="18"/>
  <c r="N120" i="18"/>
  <c r="M120" i="18"/>
  <c r="L120" i="18"/>
  <c r="K120" i="18"/>
  <c r="J120" i="18"/>
  <c r="I120" i="18"/>
  <c r="H120" i="18"/>
  <c r="G120" i="18"/>
  <c r="F120" i="18"/>
  <c r="E120" i="18"/>
  <c r="D120" i="18"/>
  <c r="C120" i="18"/>
  <c r="R119" i="18"/>
  <c r="Q119" i="18"/>
  <c r="P119" i="18"/>
  <c r="O119" i="18"/>
  <c r="N119" i="18"/>
  <c r="M119" i="18"/>
  <c r="L119" i="18"/>
  <c r="K119" i="18"/>
  <c r="J119" i="18"/>
  <c r="I119" i="18"/>
  <c r="H119" i="18"/>
  <c r="G119" i="18"/>
  <c r="F119" i="18"/>
  <c r="E119" i="18"/>
  <c r="D119" i="18"/>
  <c r="C119" i="18"/>
  <c r="R118" i="18"/>
  <c r="Q118" i="18"/>
  <c r="P118" i="18"/>
  <c r="O118" i="18"/>
  <c r="N118" i="18"/>
  <c r="M118" i="18"/>
  <c r="L118" i="18"/>
  <c r="K118" i="18"/>
  <c r="J118" i="18"/>
  <c r="I118" i="18"/>
  <c r="H118" i="18"/>
  <c r="G118" i="18"/>
  <c r="F118" i="18"/>
  <c r="E118" i="18"/>
  <c r="D118" i="18"/>
  <c r="C118" i="18"/>
  <c r="R117" i="18"/>
  <c r="Q117" i="18"/>
  <c r="P117" i="18"/>
  <c r="O117" i="18"/>
  <c r="N117" i="18"/>
  <c r="M117" i="18"/>
  <c r="L117" i="18"/>
  <c r="K117" i="18"/>
  <c r="J117" i="18"/>
  <c r="I117" i="18"/>
  <c r="H117" i="18"/>
  <c r="G117" i="18"/>
  <c r="F117" i="18"/>
  <c r="E117" i="18"/>
  <c r="D117" i="18"/>
  <c r="C117" i="18"/>
  <c r="R107" i="18"/>
  <c r="Q107" i="18"/>
  <c r="P107" i="18"/>
  <c r="O107" i="18"/>
  <c r="N107" i="18"/>
  <c r="M107" i="18"/>
  <c r="L107" i="18"/>
  <c r="K107" i="18"/>
  <c r="J107" i="18"/>
  <c r="I107" i="18"/>
  <c r="H107" i="18"/>
  <c r="G107" i="18"/>
  <c r="F107" i="18"/>
  <c r="E107" i="18"/>
  <c r="D107" i="18"/>
  <c r="C107" i="18"/>
  <c r="R100" i="18"/>
  <c r="Q100" i="18"/>
  <c r="P100" i="18"/>
  <c r="O100" i="18"/>
  <c r="N100" i="18"/>
  <c r="M100" i="18"/>
  <c r="L100" i="18"/>
  <c r="K100" i="18"/>
  <c r="J100" i="18"/>
  <c r="I100" i="18"/>
  <c r="H100" i="18"/>
  <c r="G100" i="18"/>
  <c r="F100" i="18"/>
  <c r="E100" i="18"/>
  <c r="D100" i="18"/>
  <c r="C100" i="18"/>
  <c r="R93" i="18"/>
  <c r="Q93" i="18"/>
  <c r="P93" i="18"/>
  <c r="O93" i="18"/>
  <c r="N93" i="18"/>
  <c r="M93" i="18"/>
  <c r="L93" i="18"/>
  <c r="K93" i="18"/>
  <c r="J93" i="18"/>
  <c r="I93" i="18"/>
  <c r="H93" i="18"/>
  <c r="G93" i="18"/>
  <c r="F93" i="18"/>
  <c r="E93" i="18"/>
  <c r="D93" i="18"/>
  <c r="C93" i="18"/>
  <c r="R86" i="18"/>
  <c r="Q86" i="18"/>
  <c r="P86" i="18"/>
  <c r="O86" i="18"/>
  <c r="N86" i="18"/>
  <c r="M86" i="18"/>
  <c r="L86" i="18"/>
  <c r="K86" i="18"/>
  <c r="J86" i="18"/>
  <c r="I86" i="18"/>
  <c r="H86" i="18"/>
  <c r="G86" i="18"/>
  <c r="F86" i="18"/>
  <c r="E86" i="18"/>
  <c r="D86" i="18"/>
  <c r="C86" i="18"/>
  <c r="R79" i="18"/>
  <c r="Q79" i="18"/>
  <c r="P79" i="18"/>
  <c r="O79" i="18"/>
  <c r="N79" i="18"/>
  <c r="M79" i="18"/>
  <c r="L79" i="18"/>
  <c r="K79" i="18"/>
  <c r="J79" i="18"/>
  <c r="I79" i="18"/>
  <c r="H79" i="18"/>
  <c r="G79" i="18"/>
  <c r="F79" i="18"/>
  <c r="E79" i="18"/>
  <c r="D79" i="18"/>
  <c r="C79" i="18"/>
  <c r="R72" i="18"/>
  <c r="Q72" i="18"/>
  <c r="P72" i="18"/>
  <c r="O72" i="18"/>
  <c r="N72" i="18"/>
  <c r="M72" i="18"/>
  <c r="L72" i="18"/>
  <c r="K72" i="18"/>
  <c r="J72" i="18"/>
  <c r="I72" i="18"/>
  <c r="H72" i="18"/>
  <c r="G72" i="18"/>
  <c r="F72" i="18"/>
  <c r="E72" i="18"/>
  <c r="D72" i="18"/>
  <c r="C72" i="18"/>
  <c r="R65" i="18"/>
  <c r="Q65" i="18"/>
  <c r="P65" i="18"/>
  <c r="O65" i="18"/>
  <c r="N65" i="18"/>
  <c r="M65" i="18"/>
  <c r="L65" i="18"/>
  <c r="K65" i="18"/>
  <c r="J65" i="18"/>
  <c r="I65" i="18"/>
  <c r="H65" i="18"/>
  <c r="G65" i="18"/>
  <c r="F65" i="18"/>
  <c r="E65" i="18"/>
  <c r="D65" i="18"/>
  <c r="C65" i="18"/>
  <c r="R58" i="18"/>
  <c r="Q58" i="18"/>
  <c r="P58" i="18"/>
  <c r="O58" i="18"/>
  <c r="N58" i="18"/>
  <c r="M58" i="18"/>
  <c r="L58" i="18"/>
  <c r="K58" i="18"/>
  <c r="J58" i="18"/>
  <c r="I58" i="18"/>
  <c r="H58" i="18"/>
  <c r="G58" i="18"/>
  <c r="F58" i="18"/>
  <c r="E58" i="18"/>
  <c r="D58" i="18"/>
  <c r="C58" i="18"/>
  <c r="R51" i="18"/>
  <c r="Q51" i="18"/>
  <c r="P51" i="18"/>
  <c r="O51" i="18"/>
  <c r="N51" i="18"/>
  <c r="M51" i="18"/>
  <c r="L51" i="18"/>
  <c r="K51" i="18"/>
  <c r="J51" i="18"/>
  <c r="I51" i="18"/>
  <c r="H51" i="18"/>
  <c r="G51" i="18"/>
  <c r="F51" i="18"/>
  <c r="E51" i="18"/>
  <c r="D51" i="18"/>
  <c r="C51" i="18"/>
  <c r="R44" i="18"/>
  <c r="Q44" i="18"/>
  <c r="P44" i="18"/>
  <c r="O44" i="18"/>
  <c r="N44" i="18"/>
  <c r="M44" i="18"/>
  <c r="L44" i="18"/>
  <c r="K44" i="18"/>
  <c r="J44" i="18"/>
  <c r="I44" i="18"/>
  <c r="H44" i="18"/>
  <c r="G44" i="18"/>
  <c r="F44" i="18"/>
  <c r="E44" i="18"/>
  <c r="D44" i="18"/>
  <c r="C44" i="18"/>
  <c r="R37" i="18"/>
  <c r="Q37" i="18"/>
  <c r="P37" i="18"/>
  <c r="O37" i="18"/>
  <c r="N37" i="18"/>
  <c r="M37" i="18"/>
  <c r="L37" i="18"/>
  <c r="K37" i="18"/>
  <c r="J37" i="18"/>
  <c r="I37" i="18"/>
  <c r="H37" i="18"/>
  <c r="G37" i="18"/>
  <c r="F37" i="18"/>
  <c r="E37" i="18"/>
  <c r="D37" i="18"/>
  <c r="C37" i="18"/>
  <c r="R30" i="18"/>
  <c r="Q30" i="18"/>
  <c r="P30" i="18"/>
  <c r="O30" i="18"/>
  <c r="N30" i="18"/>
  <c r="M30" i="18"/>
  <c r="L30" i="18"/>
  <c r="K30" i="18"/>
  <c r="J30" i="18"/>
  <c r="I30" i="18"/>
  <c r="H30" i="18"/>
  <c r="G30" i="18"/>
  <c r="F30" i="18"/>
  <c r="E30" i="18"/>
  <c r="D30" i="18"/>
  <c r="C30" i="18"/>
  <c r="R23" i="18"/>
  <c r="Q23" i="18"/>
  <c r="P23" i="18"/>
  <c r="O23" i="18"/>
  <c r="N23" i="18"/>
  <c r="M23" i="18"/>
  <c r="L23" i="18"/>
  <c r="K23" i="18"/>
  <c r="J23" i="18"/>
  <c r="I23" i="18"/>
  <c r="H23" i="18"/>
  <c r="G23" i="18"/>
  <c r="F23" i="18"/>
  <c r="E23" i="18"/>
  <c r="D23" i="18"/>
  <c r="C23" i="18"/>
  <c r="R16" i="18"/>
  <c r="Q16" i="18"/>
  <c r="P16" i="18"/>
  <c r="O16" i="18"/>
  <c r="N16" i="18"/>
  <c r="M16" i="18"/>
  <c r="L16" i="18"/>
  <c r="K16" i="18"/>
  <c r="J16" i="18"/>
  <c r="I16" i="18"/>
  <c r="H16" i="18"/>
  <c r="G16" i="18"/>
  <c r="F16" i="18"/>
  <c r="E16" i="18"/>
  <c r="D16" i="18"/>
  <c r="C16" i="18"/>
  <c r="R9" i="18"/>
  <c r="Q9" i="18"/>
  <c r="P9" i="18"/>
  <c r="O9" i="18"/>
  <c r="N9" i="18"/>
  <c r="M9" i="18"/>
  <c r="L9" i="18"/>
  <c r="K9" i="18"/>
  <c r="J9" i="18"/>
  <c r="I9" i="18"/>
  <c r="H9" i="18"/>
  <c r="G9" i="18"/>
  <c r="F9" i="18"/>
  <c r="E9" i="18"/>
  <c r="D9" i="18"/>
  <c r="C9" i="18"/>
  <c r="R2" i="18"/>
  <c r="R114" i="18" s="1"/>
  <c r="Q2" i="18"/>
  <c r="Q114" i="18" s="1"/>
  <c r="P2" i="18"/>
  <c r="O2" i="18"/>
  <c r="O114" i="18" s="1"/>
  <c r="N2" i="18"/>
  <c r="M2" i="18"/>
  <c r="M114" i="18" s="1"/>
  <c r="L2" i="18"/>
  <c r="L114" i="18" s="1"/>
  <c r="K2" i="18"/>
  <c r="K114" i="18" s="1"/>
  <c r="J2" i="18"/>
  <c r="J114" i="18" s="1"/>
  <c r="I2" i="18"/>
  <c r="H2" i="18"/>
  <c r="G2" i="18"/>
  <c r="G114" i="18" s="1"/>
  <c r="F2" i="18"/>
  <c r="E2" i="18"/>
  <c r="D2" i="18"/>
  <c r="C2" i="18"/>
  <c r="C114" i="18" s="1"/>
  <c r="B20" i="17"/>
  <c r="B21" i="17" s="1"/>
  <c r="B17" i="17"/>
  <c r="B14" i="17"/>
  <c r="Q19" i="17"/>
  <c r="P19" i="17"/>
  <c r="O19" i="17"/>
  <c r="N19" i="17"/>
  <c r="M19" i="17"/>
  <c r="L19" i="17"/>
  <c r="K19" i="17"/>
  <c r="J19" i="17"/>
  <c r="I19" i="17"/>
  <c r="H19" i="17"/>
  <c r="G19" i="17"/>
  <c r="F19" i="17"/>
  <c r="E19" i="17"/>
  <c r="D19" i="17"/>
  <c r="C19" i="17"/>
  <c r="B19" i="17"/>
  <c r="B23" i="17" s="1"/>
  <c r="Q18" i="17"/>
  <c r="P18" i="17"/>
  <c r="O18" i="17"/>
  <c r="N18" i="17"/>
  <c r="M18" i="17"/>
  <c r="L18" i="17"/>
  <c r="K18" i="17"/>
  <c r="J18" i="17"/>
  <c r="I18" i="17"/>
  <c r="H18" i="17"/>
  <c r="G18" i="17"/>
  <c r="F18" i="17"/>
  <c r="E18" i="17"/>
  <c r="D18" i="17"/>
  <c r="C18" i="17"/>
  <c r="B18" i="17"/>
  <c r="B22" i="17" s="1"/>
  <c r="Q17" i="17"/>
  <c r="P17" i="17"/>
  <c r="O17" i="17"/>
  <c r="N17" i="17"/>
  <c r="M17" i="17"/>
  <c r="L17" i="17"/>
  <c r="K17" i="17"/>
  <c r="J17" i="17"/>
  <c r="I17" i="17"/>
  <c r="H17" i="17"/>
  <c r="G17" i="17"/>
  <c r="F17" i="17"/>
  <c r="E17" i="17"/>
  <c r="D17" i="17"/>
  <c r="C17" i="17"/>
  <c r="Q14" i="17"/>
  <c r="P14" i="17"/>
  <c r="O14" i="17"/>
  <c r="N14" i="17"/>
  <c r="M14" i="17"/>
  <c r="L14" i="17"/>
  <c r="K14" i="17"/>
  <c r="J14" i="17"/>
  <c r="I14" i="17"/>
  <c r="G14" i="17"/>
  <c r="F14" i="17"/>
  <c r="E14" i="17"/>
  <c r="D14" i="17"/>
  <c r="R13" i="17"/>
  <c r="R12" i="17"/>
  <c r="R11" i="17"/>
  <c r="R10" i="17"/>
  <c r="R9" i="17"/>
  <c r="R8" i="17"/>
  <c r="R7" i="17"/>
  <c r="R6" i="17"/>
  <c r="R5" i="17"/>
  <c r="R4" i="17"/>
  <c r="R3" i="17"/>
  <c r="R2" i="17"/>
  <c r="R4" i="16"/>
  <c r="K15" i="16"/>
  <c r="R7" i="16"/>
  <c r="R5" i="16"/>
  <c r="R3" i="16"/>
  <c r="B2" i="12"/>
  <c r="R2" i="12" s="1"/>
  <c r="R8" i="12" s="1"/>
  <c r="C10" i="14"/>
  <c r="D10" i="14"/>
  <c r="E10" i="14"/>
  <c r="F10" i="14"/>
  <c r="G10" i="14"/>
  <c r="J11" i="12"/>
  <c r="F156" i="15"/>
  <c r="F162" i="15" s="1"/>
  <c r="D156" i="15"/>
  <c r="D162" i="15" s="1"/>
  <c r="C156" i="15"/>
  <c r="C162" i="15" s="1"/>
  <c r="E156" i="15"/>
  <c r="E159" i="15" s="1"/>
  <c r="F29" i="13"/>
  <c r="C117" i="15"/>
  <c r="C136" i="15"/>
  <c r="D136" i="15"/>
  <c r="E136" i="15"/>
  <c r="F136" i="15"/>
  <c r="G136" i="15"/>
  <c r="H136" i="15"/>
  <c r="I136" i="15"/>
  <c r="J136" i="15"/>
  <c r="K136" i="15"/>
  <c r="L136" i="15"/>
  <c r="M136" i="15"/>
  <c r="N136" i="15"/>
  <c r="O136" i="15"/>
  <c r="P136" i="15"/>
  <c r="Q136" i="15"/>
  <c r="R136" i="15"/>
  <c r="C137" i="15"/>
  <c r="D137" i="15"/>
  <c r="E137" i="15"/>
  <c r="F137" i="15"/>
  <c r="G137" i="15"/>
  <c r="H137" i="15"/>
  <c r="I137" i="15"/>
  <c r="J137" i="15"/>
  <c r="K137" i="15"/>
  <c r="L137" i="15"/>
  <c r="M137" i="15"/>
  <c r="N137" i="15"/>
  <c r="O137" i="15"/>
  <c r="P137" i="15"/>
  <c r="Q137" i="15"/>
  <c r="R137" i="15"/>
  <c r="C138" i="15"/>
  <c r="D138" i="15"/>
  <c r="E138" i="15"/>
  <c r="F138" i="15"/>
  <c r="G138" i="15"/>
  <c r="H138" i="15"/>
  <c r="I138" i="15"/>
  <c r="J138" i="15"/>
  <c r="K138" i="15"/>
  <c r="L138" i="15"/>
  <c r="M138" i="15"/>
  <c r="N138" i="15"/>
  <c r="O138" i="15"/>
  <c r="P138" i="15"/>
  <c r="Q138" i="15"/>
  <c r="R138" i="15"/>
  <c r="C139" i="15"/>
  <c r="D139" i="15"/>
  <c r="E139" i="15"/>
  <c r="F139" i="15"/>
  <c r="G139" i="15"/>
  <c r="H139" i="15"/>
  <c r="I139" i="15"/>
  <c r="J139" i="15"/>
  <c r="K139" i="15"/>
  <c r="L139" i="15"/>
  <c r="M139" i="15"/>
  <c r="N139" i="15"/>
  <c r="O139" i="15"/>
  <c r="P139" i="15"/>
  <c r="Q139" i="15"/>
  <c r="R139" i="15"/>
  <c r="C140" i="15"/>
  <c r="D140" i="15"/>
  <c r="E140" i="15"/>
  <c r="F140" i="15"/>
  <c r="G140" i="15"/>
  <c r="H140" i="15"/>
  <c r="I140" i="15"/>
  <c r="J140" i="15"/>
  <c r="K140" i="15"/>
  <c r="L140" i="15"/>
  <c r="M140" i="15"/>
  <c r="N140" i="15"/>
  <c r="O140" i="15"/>
  <c r="P140" i="15"/>
  <c r="Q140" i="15"/>
  <c r="R140" i="15"/>
  <c r="D135" i="15"/>
  <c r="E135" i="15"/>
  <c r="F135" i="15"/>
  <c r="G135" i="15"/>
  <c r="H135" i="15"/>
  <c r="I135" i="15"/>
  <c r="J135" i="15"/>
  <c r="K135" i="15"/>
  <c r="L135" i="15"/>
  <c r="M135" i="15"/>
  <c r="N135" i="15"/>
  <c r="O135" i="15"/>
  <c r="P135" i="15"/>
  <c r="Q135" i="15"/>
  <c r="R135" i="15"/>
  <c r="C135" i="15"/>
  <c r="C130" i="15"/>
  <c r="D130" i="15"/>
  <c r="E130" i="15"/>
  <c r="F130" i="15"/>
  <c r="G130" i="15"/>
  <c r="H130" i="15"/>
  <c r="I130" i="15"/>
  <c r="J130" i="15"/>
  <c r="K130" i="15"/>
  <c r="L130" i="15"/>
  <c r="M130" i="15"/>
  <c r="N130" i="15"/>
  <c r="O130" i="15"/>
  <c r="P130" i="15"/>
  <c r="Q130" i="15"/>
  <c r="R130" i="15"/>
  <c r="C131" i="15"/>
  <c r="D131" i="15"/>
  <c r="E131" i="15"/>
  <c r="F131" i="15"/>
  <c r="G131" i="15"/>
  <c r="H131" i="15"/>
  <c r="I131" i="15"/>
  <c r="J131" i="15"/>
  <c r="K131" i="15"/>
  <c r="L131" i="15"/>
  <c r="M131" i="15"/>
  <c r="N131" i="15"/>
  <c r="O131" i="15"/>
  <c r="P131" i="15"/>
  <c r="Q131" i="15"/>
  <c r="R131" i="15"/>
  <c r="C132" i="15"/>
  <c r="D132" i="15"/>
  <c r="E132" i="15"/>
  <c r="F132" i="15"/>
  <c r="G132" i="15"/>
  <c r="H132" i="15"/>
  <c r="I132" i="15"/>
  <c r="J132" i="15"/>
  <c r="K132" i="15"/>
  <c r="L132" i="15"/>
  <c r="M132" i="15"/>
  <c r="N132" i="15"/>
  <c r="O132" i="15"/>
  <c r="P132" i="15"/>
  <c r="Q132" i="15"/>
  <c r="R132" i="15"/>
  <c r="C133" i="15"/>
  <c r="D133" i="15"/>
  <c r="E133" i="15"/>
  <c r="F133" i="15"/>
  <c r="G133" i="15"/>
  <c r="H133" i="15"/>
  <c r="I133" i="15"/>
  <c r="J133" i="15"/>
  <c r="K133" i="15"/>
  <c r="L133" i="15"/>
  <c r="M133" i="15"/>
  <c r="N133" i="15"/>
  <c r="O133" i="15"/>
  <c r="P133" i="15"/>
  <c r="Q133" i="15"/>
  <c r="R133" i="15"/>
  <c r="C134" i="15"/>
  <c r="D134" i="15"/>
  <c r="E134" i="15"/>
  <c r="F134" i="15"/>
  <c r="G134" i="15"/>
  <c r="H134" i="15"/>
  <c r="I134" i="15"/>
  <c r="J134" i="15"/>
  <c r="K134" i="15"/>
  <c r="L134" i="15"/>
  <c r="M134" i="15"/>
  <c r="N134" i="15"/>
  <c r="O134" i="15"/>
  <c r="P134" i="15"/>
  <c r="Q134" i="15"/>
  <c r="R134" i="15"/>
  <c r="D129" i="15"/>
  <c r="E129" i="15"/>
  <c r="F129" i="15"/>
  <c r="G129" i="15"/>
  <c r="H129" i="15"/>
  <c r="I129" i="15"/>
  <c r="J129" i="15"/>
  <c r="K129" i="15"/>
  <c r="L129" i="15"/>
  <c r="M129" i="15"/>
  <c r="N129" i="15"/>
  <c r="O129" i="15"/>
  <c r="P129" i="15"/>
  <c r="Q129" i="15"/>
  <c r="R129" i="15"/>
  <c r="C129" i="15"/>
  <c r="C124" i="15"/>
  <c r="D124" i="15"/>
  <c r="E124" i="15"/>
  <c r="F124" i="15"/>
  <c r="G124" i="15"/>
  <c r="H124" i="15"/>
  <c r="I124" i="15"/>
  <c r="J124" i="15"/>
  <c r="K124" i="15"/>
  <c r="L124" i="15"/>
  <c r="M124" i="15"/>
  <c r="N124" i="15"/>
  <c r="O124" i="15"/>
  <c r="P124" i="15"/>
  <c r="Q124" i="15"/>
  <c r="R124" i="15"/>
  <c r="C125" i="15"/>
  <c r="D125" i="15"/>
  <c r="E125" i="15"/>
  <c r="F125" i="15"/>
  <c r="G125" i="15"/>
  <c r="H125" i="15"/>
  <c r="I125" i="15"/>
  <c r="J125" i="15"/>
  <c r="K125" i="15"/>
  <c r="L125" i="15"/>
  <c r="M125" i="15"/>
  <c r="N125" i="15"/>
  <c r="O125" i="15"/>
  <c r="P125" i="15"/>
  <c r="Q125" i="15"/>
  <c r="R125" i="15"/>
  <c r="C126" i="15"/>
  <c r="D126" i="15"/>
  <c r="E126" i="15"/>
  <c r="F126" i="15"/>
  <c r="G126" i="15"/>
  <c r="H126" i="15"/>
  <c r="I126" i="15"/>
  <c r="J126" i="15"/>
  <c r="K126" i="15"/>
  <c r="L126" i="15"/>
  <c r="M126" i="15"/>
  <c r="N126" i="15"/>
  <c r="O126" i="15"/>
  <c r="P126" i="15"/>
  <c r="Q126" i="15"/>
  <c r="R126" i="15"/>
  <c r="C127" i="15"/>
  <c r="D127" i="15"/>
  <c r="E127" i="15"/>
  <c r="F127" i="15"/>
  <c r="G127" i="15"/>
  <c r="H127" i="15"/>
  <c r="I127" i="15"/>
  <c r="J127" i="15"/>
  <c r="K127" i="15"/>
  <c r="L127" i="15"/>
  <c r="M127" i="15"/>
  <c r="N127" i="15"/>
  <c r="O127" i="15"/>
  <c r="P127" i="15"/>
  <c r="Q127" i="15"/>
  <c r="R127" i="15"/>
  <c r="C128" i="15"/>
  <c r="D128" i="15"/>
  <c r="E128" i="15"/>
  <c r="F128" i="15"/>
  <c r="G128" i="15"/>
  <c r="H128" i="15"/>
  <c r="I128" i="15"/>
  <c r="J128" i="15"/>
  <c r="K128" i="15"/>
  <c r="L128" i="15"/>
  <c r="M128" i="15"/>
  <c r="N128" i="15"/>
  <c r="O128" i="15"/>
  <c r="P128" i="15"/>
  <c r="Q128" i="15"/>
  <c r="R128" i="15"/>
  <c r="D123" i="15"/>
  <c r="E123" i="15"/>
  <c r="F123" i="15"/>
  <c r="G123" i="15"/>
  <c r="H123" i="15"/>
  <c r="I123" i="15"/>
  <c r="J123" i="15"/>
  <c r="K123" i="15"/>
  <c r="L123" i="15"/>
  <c r="M123" i="15"/>
  <c r="N123" i="15"/>
  <c r="O123" i="15"/>
  <c r="P123" i="15"/>
  <c r="Q123" i="15"/>
  <c r="R123" i="15"/>
  <c r="C123" i="15"/>
  <c r="D117" i="15"/>
  <c r="E117" i="15"/>
  <c r="F117" i="15"/>
  <c r="G117" i="15"/>
  <c r="H117" i="15"/>
  <c r="I117" i="15"/>
  <c r="J117" i="15"/>
  <c r="K117" i="15"/>
  <c r="L117" i="15"/>
  <c r="M117" i="15"/>
  <c r="N117" i="15"/>
  <c r="O117" i="15"/>
  <c r="P117" i="15"/>
  <c r="Q117" i="15"/>
  <c r="R117" i="15"/>
  <c r="D118" i="15"/>
  <c r="E118" i="15"/>
  <c r="F118" i="15"/>
  <c r="G118" i="15"/>
  <c r="H118" i="15"/>
  <c r="I118" i="15"/>
  <c r="J118" i="15"/>
  <c r="K118" i="15"/>
  <c r="L118" i="15"/>
  <c r="M118" i="15"/>
  <c r="N118" i="15"/>
  <c r="O118" i="15"/>
  <c r="P118" i="15"/>
  <c r="Q118" i="15"/>
  <c r="R118" i="15"/>
  <c r="D119" i="15"/>
  <c r="E119" i="15"/>
  <c r="F119" i="15"/>
  <c r="G119" i="15"/>
  <c r="H119" i="15"/>
  <c r="I119" i="15"/>
  <c r="J119" i="15"/>
  <c r="K119" i="15"/>
  <c r="L119" i="15"/>
  <c r="M119" i="15"/>
  <c r="N119" i="15"/>
  <c r="O119" i="15"/>
  <c r="P119" i="15"/>
  <c r="Q119" i="15"/>
  <c r="R119" i="15"/>
  <c r="D120" i="15"/>
  <c r="E120" i="15"/>
  <c r="F120" i="15"/>
  <c r="G120" i="15"/>
  <c r="H120" i="15"/>
  <c r="I120" i="15"/>
  <c r="J120" i="15"/>
  <c r="K120" i="15"/>
  <c r="L120" i="15"/>
  <c r="M120" i="15"/>
  <c r="N120" i="15"/>
  <c r="O120" i="15"/>
  <c r="P120" i="15"/>
  <c r="Q120" i="15"/>
  <c r="R120" i="15"/>
  <c r="D121" i="15"/>
  <c r="E121" i="15"/>
  <c r="F121" i="15"/>
  <c r="G121" i="15"/>
  <c r="H121" i="15"/>
  <c r="I121" i="15"/>
  <c r="J121" i="15"/>
  <c r="K121" i="15"/>
  <c r="L121" i="15"/>
  <c r="M121" i="15"/>
  <c r="N121" i="15"/>
  <c r="O121" i="15"/>
  <c r="P121" i="15"/>
  <c r="Q121" i="15"/>
  <c r="R121" i="15"/>
  <c r="D122" i="15"/>
  <c r="E122" i="15"/>
  <c r="F122" i="15"/>
  <c r="G122" i="15"/>
  <c r="H122" i="15"/>
  <c r="I122" i="15"/>
  <c r="J122" i="15"/>
  <c r="K122" i="15"/>
  <c r="L122" i="15"/>
  <c r="M122" i="15"/>
  <c r="N122" i="15"/>
  <c r="O122" i="15"/>
  <c r="P122" i="15"/>
  <c r="Q122" i="15"/>
  <c r="R122" i="15"/>
  <c r="C119" i="15"/>
  <c r="C120" i="15"/>
  <c r="C121" i="15"/>
  <c r="C122" i="15"/>
  <c r="C118" i="15"/>
  <c r="G29" i="13"/>
  <c r="G28" i="13"/>
  <c r="G27" i="13"/>
  <c r="Q29" i="13"/>
  <c r="Q28" i="13"/>
  <c r="Q27" i="13"/>
  <c r="Q26" i="13"/>
  <c r="C27" i="13"/>
  <c r="C26" i="13"/>
  <c r="B27" i="13"/>
  <c r="B28" i="13"/>
  <c r="B29" i="13"/>
  <c r="B26" i="13"/>
  <c r="D26" i="13"/>
  <c r="E26" i="13"/>
  <c r="F26" i="13"/>
  <c r="G26" i="13"/>
  <c r="H26" i="13"/>
  <c r="I26" i="13"/>
  <c r="J26" i="13"/>
  <c r="K26" i="13"/>
  <c r="L26" i="13"/>
  <c r="M26" i="13"/>
  <c r="N26" i="13"/>
  <c r="O26" i="13"/>
  <c r="P26" i="13"/>
  <c r="D27" i="13"/>
  <c r="E27" i="13"/>
  <c r="F27" i="13"/>
  <c r="H27" i="13"/>
  <c r="I27" i="13"/>
  <c r="J27" i="13"/>
  <c r="K27" i="13"/>
  <c r="L27" i="13"/>
  <c r="M27" i="13"/>
  <c r="N27" i="13"/>
  <c r="O27" i="13"/>
  <c r="P27" i="13"/>
  <c r="C28" i="13"/>
  <c r="D28" i="13"/>
  <c r="E28" i="13"/>
  <c r="F28" i="13"/>
  <c r="H28" i="13"/>
  <c r="I28" i="13"/>
  <c r="J28" i="13"/>
  <c r="K28" i="13"/>
  <c r="L28" i="13"/>
  <c r="M28" i="13"/>
  <c r="N28" i="13"/>
  <c r="O28" i="13"/>
  <c r="P28" i="13"/>
  <c r="C29" i="13"/>
  <c r="D29" i="13"/>
  <c r="E29" i="13"/>
  <c r="H29" i="13"/>
  <c r="I29" i="13"/>
  <c r="J29" i="13"/>
  <c r="K29" i="13"/>
  <c r="L29" i="13"/>
  <c r="M29" i="13"/>
  <c r="N29" i="13"/>
  <c r="O29" i="13"/>
  <c r="P29" i="13"/>
  <c r="B25" i="13"/>
  <c r="C21" i="13"/>
  <c r="D21" i="13"/>
  <c r="E21" i="13"/>
  <c r="F21" i="13"/>
  <c r="G21" i="13"/>
  <c r="H21" i="13"/>
  <c r="H25" i="13" s="1"/>
  <c r="I21" i="13"/>
  <c r="I25" i="13" s="1"/>
  <c r="J21" i="13"/>
  <c r="K21" i="13"/>
  <c r="L21" i="13"/>
  <c r="M21" i="13"/>
  <c r="M25" i="13" s="1"/>
  <c r="N21" i="13"/>
  <c r="O21" i="13"/>
  <c r="P21" i="13"/>
  <c r="Q21" i="13"/>
  <c r="C22" i="13"/>
  <c r="D22" i="13"/>
  <c r="E22" i="13"/>
  <c r="F22" i="13"/>
  <c r="G22" i="13"/>
  <c r="G25" i="13" s="1"/>
  <c r="H22" i="13"/>
  <c r="I22" i="13"/>
  <c r="J22" i="13"/>
  <c r="K22" i="13"/>
  <c r="L22" i="13"/>
  <c r="M22" i="13"/>
  <c r="N22" i="13"/>
  <c r="O22" i="13"/>
  <c r="O25" i="13" s="1"/>
  <c r="P22" i="13"/>
  <c r="Q22" i="13"/>
  <c r="C23" i="13"/>
  <c r="D23" i="13"/>
  <c r="E23" i="13"/>
  <c r="F23" i="13"/>
  <c r="G23" i="13"/>
  <c r="H23" i="13"/>
  <c r="I23" i="13"/>
  <c r="J23" i="13"/>
  <c r="K23" i="13"/>
  <c r="L23" i="13"/>
  <c r="M23" i="13"/>
  <c r="N23" i="13"/>
  <c r="O23" i="13"/>
  <c r="P23" i="13"/>
  <c r="Q23" i="13"/>
  <c r="C24" i="13"/>
  <c r="D24" i="13"/>
  <c r="E24" i="13"/>
  <c r="F24" i="13"/>
  <c r="G24" i="13"/>
  <c r="H24" i="13"/>
  <c r="I24" i="13"/>
  <c r="J24" i="13"/>
  <c r="K24" i="13"/>
  <c r="L24" i="13"/>
  <c r="M24" i="13"/>
  <c r="N24" i="13"/>
  <c r="O24" i="13"/>
  <c r="P24" i="13"/>
  <c r="Q24" i="13"/>
  <c r="Q25" i="13" s="1"/>
  <c r="B24" i="13"/>
  <c r="B23" i="13"/>
  <c r="B22" i="13"/>
  <c r="B21" i="13"/>
  <c r="H34" i="14"/>
  <c r="H35" i="14"/>
  <c r="H36" i="14"/>
  <c r="H37" i="14"/>
  <c r="H38" i="14"/>
  <c r="H39" i="14"/>
  <c r="H40" i="14"/>
  <c r="C30" i="14"/>
  <c r="D30" i="14"/>
  <c r="E30" i="14"/>
  <c r="F30" i="14"/>
  <c r="G30" i="14"/>
  <c r="B30" i="14"/>
  <c r="H41" i="14"/>
  <c r="H42" i="14"/>
  <c r="H43" i="14"/>
  <c r="H44" i="14"/>
  <c r="H4" i="14"/>
  <c r="E45" i="14" s="1"/>
  <c r="E2" i="14" s="1"/>
  <c r="E16" i="14" s="1"/>
  <c r="H5" i="14"/>
  <c r="C28" i="14" s="1"/>
  <c r="H3" i="14"/>
  <c r="H8" i="14"/>
  <c r="E25" i="14" s="1"/>
  <c r="H9" i="14"/>
  <c r="C24" i="14" s="1"/>
  <c r="H6" i="14"/>
  <c r="B27" i="14" s="1"/>
  <c r="D72" i="15"/>
  <c r="D65" i="15"/>
  <c r="E65" i="15"/>
  <c r="F65" i="15"/>
  <c r="G65" i="15"/>
  <c r="H65" i="15"/>
  <c r="I65" i="15"/>
  <c r="J65" i="15"/>
  <c r="K65" i="15"/>
  <c r="L65" i="15"/>
  <c r="M65" i="15"/>
  <c r="N65" i="15"/>
  <c r="O65" i="15"/>
  <c r="P65" i="15"/>
  <c r="Q65" i="15"/>
  <c r="R65" i="15"/>
  <c r="C65" i="15"/>
  <c r="F58" i="15"/>
  <c r="O37" i="15"/>
  <c r="C37" i="15"/>
  <c r="AI568" i="1"/>
  <c r="C86" i="15"/>
  <c r="D51" i="15"/>
  <c r="E51" i="15"/>
  <c r="F51" i="15"/>
  <c r="G51" i="15"/>
  <c r="H51" i="15"/>
  <c r="I51" i="15"/>
  <c r="J51" i="15"/>
  <c r="K51" i="15"/>
  <c r="L51" i="15"/>
  <c r="M51" i="15"/>
  <c r="N51" i="15"/>
  <c r="O51" i="15"/>
  <c r="P51" i="15"/>
  <c r="Q51" i="15"/>
  <c r="R51" i="15"/>
  <c r="D58" i="15"/>
  <c r="E58" i="15"/>
  <c r="G58" i="15"/>
  <c r="H58" i="15"/>
  <c r="I58" i="15"/>
  <c r="J58" i="15"/>
  <c r="K58" i="15"/>
  <c r="L58" i="15"/>
  <c r="M58" i="15"/>
  <c r="N58" i="15"/>
  <c r="O58" i="15"/>
  <c r="P58" i="15"/>
  <c r="Q58" i="15"/>
  <c r="R58" i="15"/>
  <c r="E72" i="15"/>
  <c r="F72" i="15"/>
  <c r="G72" i="15"/>
  <c r="H72" i="15"/>
  <c r="I72" i="15"/>
  <c r="J72" i="15"/>
  <c r="K72" i="15"/>
  <c r="L72" i="15"/>
  <c r="M72" i="15"/>
  <c r="N72" i="15"/>
  <c r="O72" i="15"/>
  <c r="P72" i="15"/>
  <c r="Q72" i="15"/>
  <c r="R72" i="15"/>
  <c r="D79" i="15"/>
  <c r="E79" i="15"/>
  <c r="F79" i="15"/>
  <c r="G79" i="15"/>
  <c r="H79" i="15"/>
  <c r="I79" i="15"/>
  <c r="J79" i="15"/>
  <c r="K79" i="15"/>
  <c r="L79" i="15"/>
  <c r="M79" i="15"/>
  <c r="N79" i="15"/>
  <c r="O79" i="15"/>
  <c r="P79" i="15"/>
  <c r="Q79" i="15"/>
  <c r="R79" i="15"/>
  <c r="D86" i="15"/>
  <c r="E86" i="15"/>
  <c r="F86" i="15"/>
  <c r="G86" i="15"/>
  <c r="H86" i="15"/>
  <c r="I86" i="15"/>
  <c r="J86" i="15"/>
  <c r="K86" i="15"/>
  <c r="L86" i="15"/>
  <c r="M86" i="15"/>
  <c r="N86" i="15"/>
  <c r="O86" i="15"/>
  <c r="P86" i="15"/>
  <c r="Q86" i="15"/>
  <c r="R86" i="15"/>
  <c r="D93" i="15"/>
  <c r="E93" i="15"/>
  <c r="F93" i="15"/>
  <c r="G93" i="15"/>
  <c r="H93" i="15"/>
  <c r="I93" i="15"/>
  <c r="J93" i="15"/>
  <c r="K93" i="15"/>
  <c r="L93" i="15"/>
  <c r="M93" i="15"/>
  <c r="N93" i="15"/>
  <c r="O93" i="15"/>
  <c r="P93" i="15"/>
  <c r="Q93" i="15"/>
  <c r="R93" i="15"/>
  <c r="D100" i="15"/>
  <c r="E100" i="15"/>
  <c r="F100" i="15"/>
  <c r="G100" i="15"/>
  <c r="H100" i="15"/>
  <c r="I100" i="15"/>
  <c r="J100" i="15"/>
  <c r="K100" i="15"/>
  <c r="L100" i="15"/>
  <c r="M100" i="15"/>
  <c r="N100" i="15"/>
  <c r="O100" i="15"/>
  <c r="P100" i="15"/>
  <c r="Q100" i="15"/>
  <c r="R100" i="15"/>
  <c r="D107" i="15"/>
  <c r="E107" i="15"/>
  <c r="F107" i="15"/>
  <c r="G107" i="15"/>
  <c r="H107" i="15"/>
  <c r="I107" i="15"/>
  <c r="J107" i="15"/>
  <c r="K107" i="15"/>
  <c r="L107" i="15"/>
  <c r="M107" i="15"/>
  <c r="N107" i="15"/>
  <c r="O107" i="15"/>
  <c r="P107" i="15"/>
  <c r="Q107" i="15"/>
  <c r="R107" i="15"/>
  <c r="C107" i="15"/>
  <c r="C100" i="15"/>
  <c r="C93" i="15"/>
  <c r="C79" i="15"/>
  <c r="C72" i="15"/>
  <c r="C58" i="15"/>
  <c r="C51" i="15"/>
  <c r="D44" i="15"/>
  <c r="E44" i="15"/>
  <c r="F44" i="15"/>
  <c r="G44" i="15"/>
  <c r="H44" i="15"/>
  <c r="I44" i="15"/>
  <c r="J44" i="15"/>
  <c r="K44" i="15"/>
  <c r="L44" i="15"/>
  <c r="M44" i="15"/>
  <c r="N44" i="15"/>
  <c r="O44" i="15"/>
  <c r="P44" i="15"/>
  <c r="Q44" i="15"/>
  <c r="R44" i="15"/>
  <c r="C44" i="15"/>
  <c r="D37" i="15"/>
  <c r="E37" i="15"/>
  <c r="F37" i="15"/>
  <c r="G37" i="15"/>
  <c r="H37" i="15"/>
  <c r="I37" i="15"/>
  <c r="J37" i="15"/>
  <c r="K37" i="15"/>
  <c r="L37" i="15"/>
  <c r="M37" i="15"/>
  <c r="N37" i="15"/>
  <c r="P37" i="15"/>
  <c r="Q37" i="15"/>
  <c r="R37" i="15"/>
  <c r="D30" i="15"/>
  <c r="E30" i="15"/>
  <c r="F30" i="15"/>
  <c r="G30" i="15"/>
  <c r="H30" i="15"/>
  <c r="I30" i="15"/>
  <c r="J30" i="15"/>
  <c r="K30" i="15"/>
  <c r="L30" i="15"/>
  <c r="M30" i="15"/>
  <c r="N30" i="15"/>
  <c r="O30" i="15"/>
  <c r="P30" i="15"/>
  <c r="Q30" i="15"/>
  <c r="R30" i="15"/>
  <c r="C30" i="15"/>
  <c r="D23" i="15"/>
  <c r="E23" i="15"/>
  <c r="F23" i="15"/>
  <c r="G23" i="15"/>
  <c r="H23" i="15"/>
  <c r="I23" i="15"/>
  <c r="J23" i="15"/>
  <c r="K23" i="15"/>
  <c r="L23" i="15"/>
  <c r="M23" i="15"/>
  <c r="N23" i="15"/>
  <c r="O23" i="15"/>
  <c r="P23" i="15"/>
  <c r="Q23" i="15"/>
  <c r="R23" i="15"/>
  <c r="C23" i="15"/>
  <c r="D16" i="15"/>
  <c r="E16" i="15"/>
  <c r="F16" i="15"/>
  <c r="G16" i="15"/>
  <c r="H16" i="15"/>
  <c r="I16" i="15"/>
  <c r="J16" i="15"/>
  <c r="K16" i="15"/>
  <c r="L16" i="15"/>
  <c r="M16" i="15"/>
  <c r="N16" i="15"/>
  <c r="O16" i="15"/>
  <c r="P16" i="15"/>
  <c r="Q16" i="15"/>
  <c r="R16" i="15"/>
  <c r="C16" i="15"/>
  <c r="C9" i="15"/>
  <c r="D9" i="15"/>
  <c r="E9" i="15"/>
  <c r="F9" i="15"/>
  <c r="G9" i="15"/>
  <c r="H9" i="15"/>
  <c r="I9" i="15"/>
  <c r="J9" i="15"/>
  <c r="K9" i="15"/>
  <c r="L9" i="15"/>
  <c r="M9" i="15"/>
  <c r="N9" i="15"/>
  <c r="O9" i="15"/>
  <c r="P9" i="15"/>
  <c r="Q9" i="15"/>
  <c r="R9" i="15"/>
  <c r="D2" i="15"/>
  <c r="E2" i="15"/>
  <c r="F2" i="15"/>
  <c r="G2" i="15"/>
  <c r="H2" i="15"/>
  <c r="I2" i="15"/>
  <c r="J2" i="15"/>
  <c r="K2" i="15"/>
  <c r="L2" i="15"/>
  <c r="M2" i="15"/>
  <c r="N2" i="15"/>
  <c r="O2" i="15"/>
  <c r="P2" i="15"/>
  <c r="Q2" i="15"/>
  <c r="R2" i="15"/>
  <c r="C2" i="15"/>
  <c r="D25" i="13"/>
  <c r="E25" i="13"/>
  <c r="L25" i="13"/>
  <c r="B18" i="13"/>
  <c r="R3" i="13"/>
  <c r="R4" i="13"/>
  <c r="R5" i="13"/>
  <c r="R7" i="13"/>
  <c r="R6" i="13"/>
  <c r="R8" i="13"/>
  <c r="R9" i="13"/>
  <c r="R16" i="13"/>
  <c r="R10" i="13"/>
  <c r="R11" i="13"/>
  <c r="R12" i="13"/>
  <c r="R13" i="13"/>
  <c r="R14" i="13"/>
  <c r="R15" i="13"/>
  <c r="R17" i="13"/>
  <c r="C18" i="13"/>
  <c r="D18" i="13"/>
  <c r="E18" i="13"/>
  <c r="F18" i="13"/>
  <c r="G18" i="13"/>
  <c r="H18" i="13"/>
  <c r="I18" i="13"/>
  <c r="J18" i="13"/>
  <c r="K18" i="13"/>
  <c r="L18" i="13"/>
  <c r="M18" i="13"/>
  <c r="N18" i="13"/>
  <c r="O18" i="13"/>
  <c r="P18" i="13"/>
  <c r="Q18" i="13"/>
  <c r="R2" i="13"/>
  <c r="AI132" i="1"/>
  <c r="Q7" i="12"/>
  <c r="Q5" i="12"/>
  <c r="Q4" i="12"/>
  <c r="Q2" i="12"/>
  <c r="P7" i="12"/>
  <c r="P5" i="12"/>
  <c r="P4" i="12"/>
  <c r="P3" i="12"/>
  <c r="P2" i="12"/>
  <c r="O7" i="12"/>
  <c r="O5" i="12"/>
  <c r="O2" i="12"/>
  <c r="N7" i="12"/>
  <c r="N6" i="12"/>
  <c r="N5" i="12"/>
  <c r="N4" i="12"/>
  <c r="N3" i="12"/>
  <c r="N2" i="12"/>
  <c r="M7" i="12"/>
  <c r="M5" i="12"/>
  <c r="M4" i="12"/>
  <c r="M3" i="12"/>
  <c r="M2" i="12"/>
  <c r="L7" i="12"/>
  <c r="L6" i="12"/>
  <c r="L5" i="12"/>
  <c r="L4" i="12"/>
  <c r="L3" i="12"/>
  <c r="L2" i="12"/>
  <c r="K7" i="12"/>
  <c r="K5" i="12"/>
  <c r="K4" i="12"/>
  <c r="K3" i="12"/>
  <c r="K2" i="12"/>
  <c r="J7" i="12"/>
  <c r="J6" i="12"/>
  <c r="J5" i="12"/>
  <c r="J4" i="12"/>
  <c r="J3" i="12"/>
  <c r="J2" i="12"/>
  <c r="I7" i="12"/>
  <c r="I6" i="12"/>
  <c r="I5" i="12"/>
  <c r="I3" i="12"/>
  <c r="I2" i="12"/>
  <c r="H7" i="12"/>
  <c r="H5" i="12"/>
  <c r="H4" i="12"/>
  <c r="H3" i="12"/>
  <c r="H2" i="12"/>
  <c r="G7" i="12"/>
  <c r="G5" i="12"/>
  <c r="G2" i="12"/>
  <c r="G3" i="12"/>
  <c r="F7" i="12"/>
  <c r="F6" i="12"/>
  <c r="F5" i="12"/>
  <c r="F4" i="12"/>
  <c r="F3" i="12"/>
  <c r="F2" i="12"/>
  <c r="E7" i="12"/>
  <c r="E6" i="12"/>
  <c r="E5" i="12"/>
  <c r="E4" i="12"/>
  <c r="D7" i="12"/>
  <c r="C7" i="12"/>
  <c r="B7" i="12"/>
  <c r="D6" i="12"/>
  <c r="D5" i="12"/>
  <c r="B5" i="12"/>
  <c r="D4" i="12"/>
  <c r="C4" i="12"/>
  <c r="B4" i="12"/>
  <c r="E3" i="12"/>
  <c r="D3" i="12"/>
  <c r="C3" i="12"/>
  <c r="B3" i="12"/>
  <c r="E2" i="12"/>
  <c r="D2" i="12"/>
  <c r="C2" i="12"/>
  <c r="B6" i="10"/>
  <c r="C4" i="10"/>
  <c r="C2" i="10"/>
  <c r="C3" i="10"/>
  <c r="B9" i="9"/>
  <c r="G9" i="9"/>
  <c r="H9" i="9"/>
  <c r="C6" i="9"/>
  <c r="B7" i="8"/>
  <c r="C13" i="4"/>
  <c r="E14" i="7"/>
  <c r="B14" i="7"/>
  <c r="C6" i="7"/>
  <c r="B7" i="6"/>
  <c r="C7" i="6"/>
  <c r="B8" i="5"/>
  <c r="C3" i="5"/>
  <c r="D13" i="4"/>
  <c r="F13" i="4"/>
  <c r="B13" i="4"/>
  <c r="AI351" i="1"/>
  <c r="AI310" i="1"/>
  <c r="AI381" i="1"/>
  <c r="AI195" i="1"/>
  <c r="AI198" i="1"/>
  <c r="AI202" i="1"/>
  <c r="AI203" i="1"/>
  <c r="AI499" i="1"/>
  <c r="AI401" i="1"/>
  <c r="AI345" i="1"/>
  <c r="AI308" i="1"/>
  <c r="AI432" i="1"/>
  <c r="AI379" i="1"/>
  <c r="AI263" i="1"/>
  <c r="AI327" i="1"/>
  <c r="AI305" i="1"/>
  <c r="AI222" i="1"/>
  <c r="AI257" i="1"/>
  <c r="AI324" i="1"/>
  <c r="AI380" i="1"/>
  <c r="AI400" i="1"/>
  <c r="AI419" i="1"/>
  <c r="AI445" i="1"/>
  <c r="AI497" i="1"/>
  <c r="AI506" i="1"/>
  <c r="AI477" i="1"/>
  <c r="AI156" i="1"/>
  <c r="AI72" i="1"/>
  <c r="AI161" i="1"/>
  <c r="AI208" i="1"/>
  <c r="AI234" i="1"/>
  <c r="AI436" i="1"/>
  <c r="AI44" i="1"/>
  <c r="AI77" i="1"/>
  <c r="AI384" i="1"/>
  <c r="AI420" i="1"/>
  <c r="AI426" i="1"/>
  <c r="AI451" i="1"/>
  <c r="AI528" i="1"/>
  <c r="AI475" i="1"/>
  <c r="AI470" i="1"/>
  <c r="AI157" i="1"/>
  <c r="AI261" i="1"/>
  <c r="AI307" i="1"/>
  <c r="AI510" i="1"/>
  <c r="AI41" i="1"/>
  <c r="AI193" i="1"/>
  <c r="AI383" i="1"/>
  <c r="AI294" i="1"/>
  <c r="AI423" i="1"/>
  <c r="AI559" i="1"/>
  <c r="AI591" i="1"/>
  <c r="AI306" i="1"/>
  <c r="AI332" i="1"/>
  <c r="AI558" i="1"/>
  <c r="AI14" i="1"/>
  <c r="AI17" i="1"/>
  <c r="AI224" i="1"/>
  <c r="AI549" i="1"/>
  <c r="AI531" i="1"/>
  <c r="AI232" i="1"/>
  <c r="AI438" i="1"/>
  <c r="AI437" i="1"/>
  <c r="AI421" i="1"/>
  <c r="AI439" i="1"/>
  <c r="AI204" i="1"/>
  <c r="AI456" i="1"/>
  <c r="AI369" i="1"/>
  <c r="AI449" i="1"/>
  <c r="AI130" i="1"/>
  <c r="AI393" i="1"/>
  <c r="AI424" i="1"/>
  <c r="AI353" i="1"/>
  <c r="AI385" i="1"/>
  <c r="AI302" i="1"/>
  <c r="AI5" i="1"/>
  <c r="AI158" i="1"/>
  <c r="AI255" i="1"/>
  <c r="AI264" i="1"/>
  <c r="AI303" i="1"/>
  <c r="AI556" i="1"/>
  <c r="AI304" i="1"/>
  <c r="AI118" i="1"/>
  <c r="AI377" i="1"/>
  <c r="AI430" i="1"/>
  <c r="AI487" i="1"/>
  <c r="AI502" i="1"/>
  <c r="AI498" i="1"/>
  <c r="AI422" i="1"/>
  <c r="AI548" i="1"/>
  <c r="AI587" i="1"/>
  <c r="AI119" i="1"/>
  <c r="AI8" i="1"/>
  <c r="AI172" i="1"/>
  <c r="AI109" i="1"/>
  <c r="AI155" i="1"/>
  <c r="AI75" i="1"/>
  <c r="AI163" i="1"/>
  <c r="AI29" i="1"/>
  <c r="AI223" i="1"/>
  <c r="AI110" i="1"/>
  <c r="AI22" i="1"/>
  <c r="AI32" i="1"/>
  <c r="AI31" i="1"/>
  <c r="AI21" i="1"/>
  <c r="AI33" i="1"/>
  <c r="AI30" i="1"/>
  <c r="AI20" i="1"/>
  <c r="AI171" i="1"/>
  <c r="AI164" i="1"/>
  <c r="AI253" i="1"/>
  <c r="AI478" i="1"/>
  <c r="AI376" i="1"/>
  <c r="AI388" i="1"/>
  <c r="AI301" i="1"/>
  <c r="AI590" i="1"/>
  <c r="AI415" i="1"/>
  <c r="AI42" i="1"/>
  <c r="AI76" i="1"/>
  <c r="AI481" i="1"/>
  <c r="AI473" i="1"/>
  <c r="AI297" i="1"/>
  <c r="AI472" i="1"/>
  <c r="AI500" i="1"/>
  <c r="AI582" i="1"/>
  <c r="AI323" i="1"/>
  <c r="AI199" i="1"/>
  <c r="AI219" i="1"/>
  <c r="AI328" i="1"/>
  <c r="AI108" i="1"/>
  <c r="AI392" i="1"/>
  <c r="AI262" i="1"/>
  <c r="AI389" i="1"/>
  <c r="R8" i="16" l="1"/>
  <c r="D17" i="25"/>
  <c r="B18" i="25"/>
  <c r="H42" i="25"/>
  <c r="D24" i="25"/>
  <c r="G24" i="25"/>
  <c r="B24" i="25"/>
  <c r="F22" i="25"/>
  <c r="D15" i="25"/>
  <c r="B23" i="25"/>
  <c r="B27" i="25"/>
  <c r="D18" i="25"/>
  <c r="D12" i="25"/>
  <c r="D25" i="25"/>
  <c r="F25" i="25"/>
  <c r="B16" i="25"/>
  <c r="B13" i="25"/>
  <c r="B17" i="25"/>
  <c r="B15" i="25"/>
  <c r="B14" i="25"/>
  <c r="E9" i="25"/>
  <c r="E18" i="25" s="1"/>
  <c r="D13" i="25"/>
  <c r="D16" i="25"/>
  <c r="D22" i="25"/>
  <c r="F23" i="25"/>
  <c r="B25" i="25"/>
  <c r="D26" i="25"/>
  <c r="F27" i="25"/>
  <c r="H2" i="25"/>
  <c r="G28" i="25" s="1"/>
  <c r="E22" i="25"/>
  <c r="G23" i="25"/>
  <c r="C25" i="25"/>
  <c r="E26" i="25"/>
  <c r="G27" i="25"/>
  <c r="C18" i="25"/>
  <c r="F26" i="25"/>
  <c r="G22" i="25"/>
  <c r="C24" i="25"/>
  <c r="E25" i="25"/>
  <c r="G26" i="25"/>
  <c r="F9" i="25"/>
  <c r="F18" i="25" s="1"/>
  <c r="C23" i="25"/>
  <c r="E24" i="25"/>
  <c r="C27" i="25"/>
  <c r="G9" i="25"/>
  <c r="D14" i="25"/>
  <c r="B22" i="25"/>
  <c r="D23" i="25"/>
  <c r="B26" i="25"/>
  <c r="D27" i="25"/>
  <c r="D114" i="18"/>
  <c r="E114" i="18"/>
  <c r="C157" i="15"/>
  <c r="I9" i="24"/>
  <c r="I2" i="24"/>
  <c r="H18" i="24"/>
  <c r="H20" i="24" s="1"/>
  <c r="H21" i="24" s="1"/>
  <c r="J14" i="21"/>
  <c r="J8" i="21"/>
  <c r="W18" i="21"/>
  <c r="J18" i="21"/>
  <c r="I21" i="21"/>
  <c r="B20" i="14"/>
  <c r="B13" i="14"/>
  <c r="B15" i="14"/>
  <c r="B17" i="14"/>
  <c r="B16" i="14"/>
  <c r="B18" i="14"/>
  <c r="B19" i="14"/>
  <c r="D20" i="24"/>
  <c r="D21" i="24" s="1"/>
  <c r="S79" i="18"/>
  <c r="S131" i="18"/>
  <c r="E139" i="18" s="1"/>
  <c r="I114" i="18"/>
  <c r="S134" i="18"/>
  <c r="H139" i="18" s="1"/>
  <c r="S9" i="18"/>
  <c r="S23" i="18"/>
  <c r="S37" i="18"/>
  <c r="S51" i="18"/>
  <c r="S72" i="18"/>
  <c r="S132" i="18"/>
  <c r="F139" i="18" s="1"/>
  <c r="S119" i="18"/>
  <c r="E137" i="18" s="1"/>
  <c r="F114" i="18"/>
  <c r="N114" i="18"/>
  <c r="S123" i="18"/>
  <c r="C138" i="18" s="1"/>
  <c r="S124" i="18"/>
  <c r="D138" i="18" s="1"/>
  <c r="S125" i="18"/>
  <c r="E138" i="18" s="1"/>
  <c r="S126" i="18"/>
  <c r="F138" i="18" s="1"/>
  <c r="S127" i="18"/>
  <c r="G138" i="18" s="1"/>
  <c r="S128" i="18"/>
  <c r="H138" i="18" s="1"/>
  <c r="S129" i="18"/>
  <c r="C139" i="18" s="1"/>
  <c r="S130" i="18"/>
  <c r="D139" i="18" s="1"/>
  <c r="S16" i="18"/>
  <c r="S30" i="18"/>
  <c r="S44" i="18"/>
  <c r="S58" i="18"/>
  <c r="S65" i="18"/>
  <c r="S133" i="18"/>
  <c r="G139" i="18" s="1"/>
  <c r="S86" i="18"/>
  <c r="S93" i="18"/>
  <c r="S100" i="18"/>
  <c r="S107" i="18"/>
  <c r="S117" i="18"/>
  <c r="C137" i="18" s="1"/>
  <c r="S118" i="18"/>
  <c r="D137" i="18" s="1"/>
  <c r="S120" i="18"/>
  <c r="F137" i="18" s="1"/>
  <c r="S121" i="18"/>
  <c r="G137" i="18" s="1"/>
  <c r="S122" i="18"/>
  <c r="H137" i="18" s="1"/>
  <c r="H114" i="18"/>
  <c r="P114" i="18"/>
  <c r="C20" i="24"/>
  <c r="C22" i="24" s="1"/>
  <c r="F20" i="24"/>
  <c r="C23" i="24"/>
  <c r="B20" i="24"/>
  <c r="B23" i="24" s="1"/>
  <c r="C21" i="24"/>
  <c r="E20" i="24"/>
  <c r="E21" i="24" s="1"/>
  <c r="G20" i="24"/>
  <c r="B25" i="21"/>
  <c r="B27" i="21" s="1"/>
  <c r="C25" i="21"/>
  <c r="C26" i="21" s="1"/>
  <c r="D25" i="21"/>
  <c r="D29" i="21" s="1"/>
  <c r="E25" i="21"/>
  <c r="E26" i="21" s="1"/>
  <c r="F25" i="21"/>
  <c r="F29" i="21" s="1"/>
  <c r="G25" i="21"/>
  <c r="G28" i="21" s="1"/>
  <c r="H25" i="21"/>
  <c r="H27" i="21" s="1"/>
  <c r="I25" i="21"/>
  <c r="I27" i="21" s="1"/>
  <c r="D150" i="18"/>
  <c r="D152" i="18"/>
  <c r="D154" i="18"/>
  <c r="E150" i="18"/>
  <c r="E152" i="18"/>
  <c r="E154" i="18"/>
  <c r="S2" i="18"/>
  <c r="D151" i="18"/>
  <c r="D153" i="18"/>
  <c r="E151" i="18"/>
  <c r="E153" i="18"/>
  <c r="R14" i="17"/>
  <c r="C20" i="17"/>
  <c r="C21" i="17" s="1"/>
  <c r="H20" i="17"/>
  <c r="P20" i="17"/>
  <c r="P22" i="17" s="1"/>
  <c r="I20" i="17"/>
  <c r="I23" i="17" s="1"/>
  <c r="Q20" i="17"/>
  <c r="Q23" i="17" s="1"/>
  <c r="J20" i="17"/>
  <c r="K20" i="17"/>
  <c r="K22" i="17" s="1"/>
  <c r="D20" i="17"/>
  <c r="D22" i="17" s="1"/>
  <c r="L20" i="17"/>
  <c r="L21" i="17" s="1"/>
  <c r="E20" i="17"/>
  <c r="M20" i="17"/>
  <c r="M21" i="17" s="1"/>
  <c r="F20" i="17"/>
  <c r="F21" i="17" s="1"/>
  <c r="N20" i="17"/>
  <c r="G20" i="17"/>
  <c r="O20" i="17"/>
  <c r="O23" i="17" s="1"/>
  <c r="K11" i="16"/>
  <c r="K14" i="16"/>
  <c r="K13" i="16"/>
  <c r="C11" i="16"/>
  <c r="C13" i="16"/>
  <c r="C12" i="16"/>
  <c r="C16" i="16"/>
  <c r="K12" i="16"/>
  <c r="K16" i="16"/>
  <c r="B15" i="16"/>
  <c r="B12" i="16"/>
  <c r="B16" i="16"/>
  <c r="B14" i="16"/>
  <c r="J14" i="16"/>
  <c r="J15" i="16"/>
  <c r="J16" i="16"/>
  <c r="J13" i="16"/>
  <c r="J12" i="16"/>
  <c r="B13" i="16"/>
  <c r="D11" i="16"/>
  <c r="L16" i="16"/>
  <c r="C14" i="16"/>
  <c r="J11" i="16"/>
  <c r="E14" i="16"/>
  <c r="M15" i="16"/>
  <c r="F11" i="16"/>
  <c r="N15" i="16"/>
  <c r="O11" i="16"/>
  <c r="H15" i="16"/>
  <c r="P15" i="16"/>
  <c r="I13" i="16"/>
  <c r="R2" i="16"/>
  <c r="E15" i="14"/>
  <c r="E14" i="14"/>
  <c r="E13" i="14"/>
  <c r="E20" i="14"/>
  <c r="E19" i="14"/>
  <c r="E18" i="14"/>
  <c r="E17" i="14"/>
  <c r="E162" i="15"/>
  <c r="D157" i="15"/>
  <c r="D158" i="15"/>
  <c r="E161" i="15"/>
  <c r="E160" i="15"/>
  <c r="E157" i="15"/>
  <c r="C160" i="15"/>
  <c r="C159" i="15"/>
  <c r="C158" i="15"/>
  <c r="F159" i="15"/>
  <c r="E158" i="15"/>
  <c r="D160" i="15"/>
  <c r="F157" i="15"/>
  <c r="D159" i="15"/>
  <c r="F161" i="15"/>
  <c r="F160" i="15"/>
  <c r="C161" i="15"/>
  <c r="F158" i="15"/>
  <c r="D161" i="15"/>
  <c r="S120" i="15"/>
  <c r="F143" i="15" s="1"/>
  <c r="S118" i="15"/>
  <c r="D143" i="15" s="1"/>
  <c r="S135" i="15"/>
  <c r="C146" i="15" s="1"/>
  <c r="S124" i="15"/>
  <c r="D144" i="15" s="1"/>
  <c r="S129" i="15"/>
  <c r="C145" i="15" s="1"/>
  <c r="S134" i="15"/>
  <c r="H145" i="15" s="1"/>
  <c r="S133" i="15"/>
  <c r="G145" i="15" s="1"/>
  <c r="S132" i="15"/>
  <c r="F145" i="15" s="1"/>
  <c r="S131" i="15"/>
  <c r="E145" i="15" s="1"/>
  <c r="S130" i="15"/>
  <c r="D145" i="15" s="1"/>
  <c r="S140" i="15"/>
  <c r="H146" i="15" s="1"/>
  <c r="S136" i="15"/>
  <c r="D146" i="15" s="1"/>
  <c r="S117" i="15"/>
  <c r="C143" i="15" s="1"/>
  <c r="S119" i="15"/>
  <c r="E143" i="15" s="1"/>
  <c r="S122" i="15"/>
  <c r="H143" i="15" s="1"/>
  <c r="S123" i="15"/>
  <c r="C144" i="15" s="1"/>
  <c r="S121" i="15"/>
  <c r="G143" i="15" s="1"/>
  <c r="S139" i="15"/>
  <c r="G146" i="15" s="1"/>
  <c r="S128" i="15"/>
  <c r="H144" i="15" s="1"/>
  <c r="S127" i="15"/>
  <c r="G144" i="15" s="1"/>
  <c r="S126" i="15"/>
  <c r="F144" i="15" s="1"/>
  <c r="S125" i="15"/>
  <c r="E144" i="15" s="1"/>
  <c r="S138" i="15"/>
  <c r="F146" i="15" s="1"/>
  <c r="S137" i="15"/>
  <c r="E146" i="15" s="1"/>
  <c r="P25" i="13"/>
  <c r="K25" i="13"/>
  <c r="C25" i="13"/>
  <c r="J25" i="13"/>
  <c r="N25" i="13"/>
  <c r="F25" i="13"/>
  <c r="J114" i="15"/>
  <c r="Q114" i="15"/>
  <c r="P114" i="15"/>
  <c r="H114" i="15"/>
  <c r="G114" i="15"/>
  <c r="N114" i="15"/>
  <c r="F114" i="15"/>
  <c r="R114" i="15"/>
  <c r="M114" i="15"/>
  <c r="E114" i="15"/>
  <c r="I114" i="15"/>
  <c r="O114" i="15"/>
  <c r="L114" i="15"/>
  <c r="C114" i="15"/>
  <c r="K114" i="15"/>
  <c r="S16" i="15"/>
  <c r="S100" i="15"/>
  <c r="S37" i="15"/>
  <c r="S44" i="15"/>
  <c r="S2" i="15"/>
  <c r="S58" i="15"/>
  <c r="D114" i="15"/>
  <c r="F24" i="14"/>
  <c r="B24" i="14"/>
  <c r="G24" i="14"/>
  <c r="D25" i="14"/>
  <c r="F45" i="14"/>
  <c r="F2" i="14" s="1"/>
  <c r="C25" i="14"/>
  <c r="B28" i="14"/>
  <c r="G28" i="14"/>
  <c r="B29" i="14"/>
  <c r="G27" i="14"/>
  <c r="G29" i="14"/>
  <c r="E28" i="14"/>
  <c r="E24" i="14"/>
  <c r="G45" i="14"/>
  <c r="G2" i="14" s="1"/>
  <c r="F27" i="14"/>
  <c r="F29" i="14"/>
  <c r="D28" i="14"/>
  <c r="B25" i="14"/>
  <c r="D24" i="14"/>
  <c r="H45" i="14"/>
  <c r="F28" i="14"/>
  <c r="E27" i="14"/>
  <c r="E29" i="14"/>
  <c r="G25" i="14"/>
  <c r="C45" i="14"/>
  <c r="C2" i="14" s="1"/>
  <c r="D27" i="14"/>
  <c r="D29" i="14"/>
  <c r="F25" i="14"/>
  <c r="D45" i="14"/>
  <c r="D2" i="14" s="1"/>
  <c r="C27" i="14"/>
  <c r="C29" i="14"/>
  <c r="B45" i="14"/>
  <c r="H7" i="14"/>
  <c r="S30" i="15"/>
  <c r="S107" i="15"/>
  <c r="S93" i="15"/>
  <c r="S86" i="15"/>
  <c r="S79" i="15"/>
  <c r="S72" i="15"/>
  <c r="S65" i="15"/>
  <c r="S51" i="15"/>
  <c r="S23" i="15"/>
  <c r="S9" i="15"/>
  <c r="R18" i="13"/>
  <c r="Q8" i="12"/>
  <c r="P8" i="12"/>
  <c r="P14" i="12" s="1"/>
  <c r="O8" i="12"/>
  <c r="N8" i="12"/>
  <c r="N11" i="12" s="1"/>
  <c r="M8" i="12"/>
  <c r="M16" i="12" s="1"/>
  <c r="L8" i="12"/>
  <c r="L12" i="12" s="1"/>
  <c r="K8" i="12"/>
  <c r="K14" i="12" s="1"/>
  <c r="J8" i="12"/>
  <c r="J13" i="12" s="1"/>
  <c r="R3" i="12"/>
  <c r="I8" i="12"/>
  <c r="I11" i="12" s="1"/>
  <c r="G8" i="12"/>
  <c r="G16" i="12" s="1"/>
  <c r="F8" i="12"/>
  <c r="F16" i="12" s="1"/>
  <c r="B8" i="12"/>
  <c r="B12" i="12" s="1"/>
  <c r="E8" i="12"/>
  <c r="E14" i="12" s="1"/>
  <c r="D8" i="12"/>
  <c r="D15" i="12" s="1"/>
  <c r="C8" i="12"/>
  <c r="C13" i="12" s="1"/>
  <c r="AI480" i="1"/>
  <c r="AI378" i="1"/>
  <c r="AI507" i="1"/>
  <c r="AI508" i="1"/>
  <c r="AI447" i="1"/>
  <c r="AI309" i="1"/>
  <c r="AI260" i="1"/>
  <c r="AI235" i="1"/>
  <c r="AI131" i="1"/>
  <c r="AI440" i="1"/>
  <c r="AI231" i="1"/>
  <c r="AI129" i="1"/>
  <c r="AI128" i="1"/>
  <c r="AI337" i="1"/>
  <c r="D19" i="25" l="1"/>
  <c r="G15" i="25"/>
  <c r="G12" i="25"/>
  <c r="G16" i="25"/>
  <c r="G13" i="25"/>
  <c r="G17" i="25"/>
  <c r="G14" i="25"/>
  <c r="G18" i="25"/>
  <c r="H9" i="25"/>
  <c r="D28" i="25"/>
  <c r="F28" i="25"/>
  <c r="C16" i="25"/>
  <c r="C13" i="25"/>
  <c r="C17" i="25"/>
  <c r="C14" i="25"/>
  <c r="C15" i="25"/>
  <c r="B28" i="25"/>
  <c r="E28" i="25"/>
  <c r="C28" i="25"/>
  <c r="F15" i="25"/>
  <c r="F12" i="25"/>
  <c r="F16" i="25"/>
  <c r="F13" i="25"/>
  <c r="F17" i="25"/>
  <c r="F14" i="25"/>
  <c r="E17" i="25"/>
  <c r="E14" i="25"/>
  <c r="E15" i="25"/>
  <c r="E12" i="25"/>
  <c r="E16" i="25"/>
  <c r="E13" i="25"/>
  <c r="S114" i="18"/>
  <c r="E23" i="24"/>
  <c r="G21" i="24"/>
  <c r="E22" i="24"/>
  <c r="F21" i="24"/>
  <c r="B22" i="24"/>
  <c r="D23" i="24"/>
  <c r="B21" i="24"/>
  <c r="H23" i="24"/>
  <c r="D22" i="24"/>
  <c r="H22" i="24"/>
  <c r="F23" i="24"/>
  <c r="G23" i="24"/>
  <c r="F22" i="24"/>
  <c r="G22" i="24"/>
  <c r="D27" i="21"/>
  <c r="B29" i="21"/>
  <c r="H26" i="21"/>
  <c r="F26" i="21"/>
  <c r="C29" i="21"/>
  <c r="G27" i="21"/>
  <c r="C27" i="21"/>
  <c r="G26" i="21"/>
  <c r="H29" i="21"/>
  <c r="F28" i="21"/>
  <c r="D28" i="21"/>
  <c r="I26" i="21"/>
  <c r="E29" i="21"/>
  <c r="I29" i="21"/>
  <c r="E28" i="21"/>
  <c r="F27" i="21"/>
  <c r="E27" i="21"/>
  <c r="C28" i="21"/>
  <c r="I28" i="21"/>
  <c r="H28" i="21"/>
  <c r="G29" i="21"/>
  <c r="B28" i="21"/>
  <c r="D26" i="21"/>
  <c r="B26" i="21"/>
  <c r="E23" i="17"/>
  <c r="E21" i="17"/>
  <c r="Q22" i="17"/>
  <c r="M23" i="17"/>
  <c r="K23" i="17"/>
  <c r="C22" i="17"/>
  <c r="D21" i="17"/>
  <c r="O21" i="17"/>
  <c r="K21" i="17"/>
  <c r="L22" i="17"/>
  <c r="N23" i="17"/>
  <c r="F23" i="17"/>
  <c r="Q21" i="17"/>
  <c r="H23" i="17"/>
  <c r="F22" i="17"/>
  <c r="P21" i="17"/>
  <c r="O22" i="17"/>
  <c r="G23" i="17"/>
  <c r="J21" i="17"/>
  <c r="J23" i="17"/>
  <c r="I21" i="17"/>
  <c r="H21" i="17"/>
  <c r="G21" i="17"/>
  <c r="N21" i="17"/>
  <c r="L23" i="17"/>
  <c r="P23" i="17"/>
  <c r="M22" i="17"/>
  <c r="D23" i="17"/>
  <c r="C23" i="17"/>
  <c r="J22" i="17"/>
  <c r="E22" i="17"/>
  <c r="I22" i="17"/>
  <c r="H22" i="17"/>
  <c r="G22" i="17"/>
  <c r="N22" i="17"/>
  <c r="P11" i="16"/>
  <c r="K17" i="16"/>
  <c r="J17" i="16"/>
  <c r="H16" i="16"/>
  <c r="F15" i="16"/>
  <c r="E11" i="16"/>
  <c r="D13" i="16"/>
  <c r="D16" i="16"/>
  <c r="D12" i="16"/>
  <c r="D15" i="16"/>
  <c r="D14" i="16"/>
  <c r="C17" i="16"/>
  <c r="L14" i="16"/>
  <c r="P14" i="16"/>
  <c r="H11" i="16"/>
  <c r="H14" i="16"/>
  <c r="I15" i="16"/>
  <c r="E12" i="16"/>
  <c r="P16" i="16"/>
  <c r="F13" i="16"/>
  <c r="E15" i="16"/>
  <c r="M13" i="16"/>
  <c r="Q15" i="16"/>
  <c r="Q12" i="16"/>
  <c r="N11" i="16"/>
  <c r="Q14" i="16"/>
  <c r="N13" i="16"/>
  <c r="Q11" i="16"/>
  <c r="N16" i="16"/>
  <c r="M16" i="16"/>
  <c r="M11" i="16"/>
  <c r="E13" i="16"/>
  <c r="I11" i="16"/>
  <c r="F16" i="16"/>
  <c r="Q13" i="16"/>
  <c r="E16" i="16"/>
  <c r="M12" i="16"/>
  <c r="Q16" i="16"/>
  <c r="F14" i="16"/>
  <c r="M14" i="16"/>
  <c r="L12" i="16"/>
  <c r="N14" i="16"/>
  <c r="O16" i="16"/>
  <c r="O15" i="16"/>
  <c r="O14" i="16"/>
  <c r="O13" i="16"/>
  <c r="O12" i="16"/>
  <c r="G16" i="16"/>
  <c r="G15" i="16"/>
  <c r="G14" i="16"/>
  <c r="G13" i="16"/>
  <c r="I16" i="16"/>
  <c r="L13" i="16"/>
  <c r="P12" i="16"/>
  <c r="N12" i="16"/>
  <c r="P13" i="16"/>
  <c r="L15" i="16"/>
  <c r="H12" i="16"/>
  <c r="G12" i="16"/>
  <c r="L11" i="16"/>
  <c r="F12" i="16"/>
  <c r="B17" i="16"/>
  <c r="I12" i="16"/>
  <c r="G11" i="16"/>
  <c r="I14" i="16"/>
  <c r="H13" i="16"/>
  <c r="E21" i="14"/>
  <c r="D20" i="14"/>
  <c r="G20" i="14"/>
  <c r="F20" i="14"/>
  <c r="C20" i="14"/>
  <c r="S114" i="15"/>
  <c r="H2" i="14"/>
  <c r="C26" i="14"/>
  <c r="D26" i="14"/>
  <c r="E26" i="14"/>
  <c r="F26" i="14"/>
  <c r="G26" i="14"/>
  <c r="B26" i="14"/>
  <c r="P16" i="12"/>
  <c r="Q12" i="12"/>
  <c r="Q15" i="12"/>
  <c r="Q13" i="12"/>
  <c r="Q14" i="12"/>
  <c r="Q16" i="12"/>
  <c r="Q11" i="12"/>
  <c r="P13" i="12"/>
  <c r="P15" i="12"/>
  <c r="P12" i="12"/>
  <c r="P11" i="12"/>
  <c r="P17" i="12" s="1"/>
  <c r="O13" i="12"/>
  <c r="O14" i="12"/>
  <c r="O15" i="12"/>
  <c r="O11" i="12"/>
  <c r="O12" i="12"/>
  <c r="O16" i="12"/>
  <c r="N16" i="12"/>
  <c r="N14" i="12"/>
  <c r="N15" i="12"/>
  <c r="N13" i="12"/>
  <c r="N12" i="12"/>
  <c r="L11" i="12"/>
  <c r="L15" i="12"/>
  <c r="M11" i="12"/>
  <c r="M13" i="12"/>
  <c r="M15" i="12"/>
  <c r="L14" i="12"/>
  <c r="M14" i="12"/>
  <c r="M12" i="12"/>
  <c r="K12" i="12"/>
  <c r="L16" i="12"/>
  <c r="L13" i="12"/>
  <c r="J15" i="12"/>
  <c r="K13" i="12"/>
  <c r="K15" i="12"/>
  <c r="K16" i="12"/>
  <c r="K11" i="12"/>
  <c r="J16" i="12"/>
  <c r="J12" i="12"/>
  <c r="J14" i="12"/>
  <c r="B11" i="12"/>
  <c r="G12" i="12"/>
  <c r="I12" i="12"/>
  <c r="I13" i="12"/>
  <c r="I14" i="12"/>
  <c r="I16" i="12"/>
  <c r="I15" i="12"/>
  <c r="H15" i="12"/>
  <c r="H16" i="12"/>
  <c r="H11" i="12"/>
  <c r="H13" i="12"/>
  <c r="H14" i="12"/>
  <c r="G13" i="12"/>
  <c r="G14" i="12"/>
  <c r="G15" i="12"/>
  <c r="G11" i="12"/>
  <c r="H12" i="12"/>
  <c r="F15" i="12"/>
  <c r="F13" i="12"/>
  <c r="F12" i="12"/>
  <c r="F11" i="12"/>
  <c r="F14" i="12"/>
  <c r="B14" i="12"/>
  <c r="R5" i="12" s="1"/>
  <c r="D13" i="12"/>
  <c r="D14" i="12"/>
  <c r="B13" i="12"/>
  <c r="R4" i="12" s="1"/>
  <c r="E15" i="12"/>
  <c r="B16" i="12"/>
  <c r="R7" i="12" s="1"/>
  <c r="E16" i="12"/>
  <c r="B15" i="12"/>
  <c r="R6" i="12" s="1"/>
  <c r="E13" i="12"/>
  <c r="E11" i="12"/>
  <c r="E12" i="12"/>
  <c r="D12" i="12"/>
  <c r="D11" i="12"/>
  <c r="D16" i="12"/>
  <c r="C14" i="12"/>
  <c r="C15" i="12"/>
  <c r="C11" i="12"/>
  <c r="C16" i="12"/>
  <c r="C12" i="12"/>
  <c r="AI227" i="1"/>
  <c r="AI387" i="1"/>
  <c r="AI338" i="1"/>
  <c r="AI293" i="1"/>
  <c r="AI230" i="1"/>
  <c r="AI399" i="1"/>
  <c r="AI259" i="1"/>
  <c r="G19" i="25" l="1"/>
  <c r="C19" i="25"/>
  <c r="E19" i="25"/>
  <c r="F19" i="25"/>
  <c r="F31" i="14"/>
  <c r="H10" i="14"/>
  <c r="Q17" i="16"/>
  <c r="P17" i="16"/>
  <c r="O17" i="16"/>
  <c r="L17" i="16"/>
  <c r="H17" i="16"/>
  <c r="F17" i="16"/>
  <c r="E17" i="16"/>
  <c r="D17" i="16"/>
  <c r="G17" i="16"/>
  <c r="I17" i="16"/>
  <c r="N17" i="16"/>
  <c r="M17" i="16"/>
  <c r="E31" i="14"/>
  <c r="C31" i="14"/>
  <c r="G31" i="14"/>
  <c r="D31" i="14"/>
  <c r="B31" i="14"/>
  <c r="C16" i="14"/>
  <c r="C17" i="14"/>
  <c r="C18" i="14"/>
  <c r="C15" i="14"/>
  <c r="C19" i="14"/>
  <c r="C13" i="14"/>
  <c r="C14" i="14"/>
  <c r="F16" i="14"/>
  <c r="F17" i="14"/>
  <c r="F18" i="14"/>
  <c r="F19" i="14"/>
  <c r="F15" i="14"/>
  <c r="F13" i="14"/>
  <c r="F14" i="14"/>
  <c r="G16" i="14"/>
  <c r="G17" i="14"/>
  <c r="G18" i="14"/>
  <c r="G15" i="14"/>
  <c r="G19" i="14"/>
  <c r="G13" i="14"/>
  <c r="G14" i="14"/>
  <c r="D16" i="14"/>
  <c r="D17" i="14"/>
  <c r="D18" i="14"/>
  <c r="D19" i="14"/>
  <c r="D15" i="14"/>
  <c r="D13" i="14"/>
  <c r="D14" i="14"/>
  <c r="Q17" i="12"/>
  <c r="O17" i="12"/>
  <c r="N17" i="12"/>
  <c r="L17" i="12"/>
  <c r="M17" i="12"/>
  <c r="K17" i="12"/>
  <c r="J17" i="12"/>
  <c r="I17" i="12"/>
  <c r="G17" i="12"/>
  <c r="H17" i="12"/>
  <c r="F17" i="12"/>
  <c r="B17" i="12"/>
  <c r="E17" i="12"/>
  <c r="D17" i="12"/>
  <c r="C17" i="12"/>
  <c r="AI113" i="1"/>
  <c r="AI120" i="1"/>
  <c r="AI527" i="1"/>
  <c r="AI417" i="1"/>
  <c r="AI103" i="1"/>
  <c r="AI2" i="1"/>
  <c r="AI446" i="1"/>
  <c r="AI443" i="1"/>
  <c r="AI584" i="1"/>
  <c r="AI586" i="1"/>
  <c r="AI588" i="1"/>
  <c r="AI583" i="1"/>
  <c r="AI429" i="1"/>
  <c r="AI125" i="1"/>
  <c r="AI300" i="1"/>
  <c r="AI396" i="1"/>
  <c r="AI416" i="1"/>
  <c r="AI299" i="1"/>
  <c r="AI258" i="1"/>
  <c r="AI547" i="1"/>
  <c r="AI331" i="1"/>
  <c r="AI333" i="1"/>
  <c r="AI165" i="1"/>
  <c r="AI540" i="1"/>
  <c r="AI107" i="1"/>
  <c r="AI483" i="1"/>
  <c r="AI290" i="1"/>
  <c r="AI466" i="1"/>
  <c r="AI289" i="1"/>
  <c r="AI465" i="1"/>
  <c r="AI319" i="1"/>
  <c r="AI464" i="1"/>
  <c r="AI476" i="1"/>
  <c r="AI66" i="1"/>
  <c r="AI106" i="1"/>
  <c r="AI104" i="1"/>
  <c r="AI153" i="1"/>
  <c r="AI152" i="1"/>
  <c r="AI151" i="1"/>
  <c r="AI150" i="1"/>
  <c r="AI189" i="1"/>
  <c r="AI188" i="1"/>
  <c r="AI288" i="1"/>
  <c r="AI287" i="1"/>
  <c r="AI521" i="1"/>
  <c r="AI520" i="1"/>
  <c r="AI365" i="1"/>
  <c r="AI286" i="1"/>
  <c r="AI285" i="1"/>
  <c r="AI593" i="1"/>
  <c r="AI589" i="1"/>
  <c r="AI551" i="1"/>
  <c r="AI581" i="1"/>
  <c r="AI546" i="1"/>
  <c r="AI557" i="1"/>
  <c r="AI532" i="1"/>
  <c r="AI479" i="1"/>
  <c r="AI509" i="1"/>
  <c r="AI579" i="1"/>
  <c r="AI555" i="1"/>
  <c r="AI580" i="1"/>
  <c r="AI554" i="1"/>
  <c r="AI340" i="1"/>
  <c r="AI504" i="1"/>
  <c r="AI545" i="1"/>
  <c r="AI544" i="1"/>
  <c r="AI542" i="1"/>
  <c r="AI474" i="1"/>
  <c r="AI394" i="1"/>
  <c r="AI442" i="1"/>
  <c r="AI482" i="1"/>
  <c r="AI196" i="1"/>
  <c r="AI322" i="1"/>
  <c r="AI154" i="1"/>
  <c r="AI526" i="1"/>
  <c r="AI525" i="1"/>
  <c r="AI541" i="1"/>
  <c r="AI67" i="1"/>
  <c r="AI83" i="1"/>
  <c r="AI433" i="1"/>
  <c r="AI174" i="1"/>
  <c r="AI233" i="1"/>
  <c r="AI122" i="1"/>
  <c r="AI398" i="1"/>
  <c r="AI552" i="1"/>
  <c r="AI585" i="1"/>
  <c r="AI529" i="1"/>
  <c r="AI124" i="1"/>
  <c r="AI228" i="1"/>
  <c r="AI344" i="1"/>
  <c r="AI348" i="1"/>
  <c r="AI427" i="1"/>
  <c r="AI431" i="1"/>
  <c r="AI336" i="1"/>
  <c r="AI335" i="1"/>
  <c r="AI121" i="1"/>
  <c r="AI329" i="1"/>
  <c r="AI425" i="1"/>
  <c r="AI441" i="1"/>
  <c r="AI123" i="1"/>
  <c r="AI503" i="1"/>
  <c r="AI391" i="1"/>
  <c r="AI397" i="1"/>
  <c r="AI334" i="1"/>
  <c r="AI330" i="1"/>
  <c r="AI370" i="1"/>
  <c r="AI505" i="1"/>
  <c r="AI190" i="1"/>
  <c r="AI225" i="1"/>
  <c r="AI326" i="1"/>
  <c r="AI284" i="1"/>
  <c r="AI218" i="1"/>
  <c r="AI414" i="1"/>
  <c r="AI395" i="1"/>
  <c r="AI63" i="1"/>
  <c r="AI101" i="1"/>
  <c r="AI149" i="1"/>
  <c r="AI413" i="1"/>
  <c r="AI390" i="1"/>
  <c r="AI3" i="1"/>
  <c r="AI488" i="1"/>
  <c r="AI173" i="1"/>
  <c r="AI452" i="1"/>
  <c r="AI74" i="1"/>
  <c r="AI162" i="1"/>
  <c r="AI484" i="1"/>
  <c r="AI292" i="1"/>
  <c r="AI117" i="1"/>
  <c r="AI298" i="1"/>
  <c r="AI115" i="1"/>
  <c r="AI402" i="1"/>
  <c r="AI267" i="1"/>
  <c r="AI519" i="1"/>
  <c r="AI216" i="1"/>
  <c r="AI374" i="1"/>
  <c r="AI373" i="1"/>
  <c r="AI372" i="1"/>
  <c r="AI371" i="1"/>
  <c r="AI215" i="1"/>
  <c r="AI213" i="1"/>
  <c r="AI368" i="1"/>
  <c r="P367" i="1"/>
  <c r="AI367" i="1" s="1"/>
  <c r="AI366" i="1"/>
  <c r="AI577" i="1"/>
  <c r="AI364" i="1"/>
  <c r="AI463" i="1"/>
  <c r="AI187" i="1"/>
  <c r="AI576" i="1"/>
  <c r="AI62" i="1"/>
  <c r="AI61" i="1"/>
  <c r="AI148" i="1"/>
  <c r="AI147" i="1"/>
  <c r="AI186" i="1"/>
  <c r="AI185" i="1"/>
  <c r="AI184" i="1"/>
  <c r="AI212" i="1"/>
  <c r="AI283" i="1"/>
  <c r="AI318" i="1"/>
  <c r="AI412" i="1"/>
  <c r="AI411" i="1"/>
  <c r="AI462" i="1"/>
  <c r="AI518" i="1"/>
  <c r="AI346" i="1"/>
  <c r="AI363" i="1"/>
  <c r="AI282" i="1"/>
  <c r="AI362" i="1"/>
  <c r="AI575" i="1"/>
  <c r="AI100" i="1"/>
  <c r="AI574" i="1"/>
  <c r="AI99" i="1"/>
  <c r="AI578" i="1"/>
  <c r="AI6" i="1"/>
  <c r="AI341" i="1"/>
  <c r="AI533" i="1"/>
  <c r="AI490" i="1"/>
  <c r="AI342" i="1"/>
  <c r="AI16" i="1"/>
  <c r="AI7" i="1"/>
  <c r="AI116" i="1"/>
  <c r="AI200" i="1"/>
  <c r="AI339" i="1"/>
  <c r="AI530" i="1"/>
  <c r="AI501" i="1"/>
  <c r="AI486" i="1"/>
  <c r="AI444" i="1"/>
  <c r="AI489" i="1"/>
  <c r="AI320" i="1"/>
  <c r="AI325" i="1"/>
  <c r="AI553" i="1"/>
  <c r="AI13" i="1"/>
  <c r="AI534" i="1"/>
  <c r="AI418" i="1"/>
  <c r="AI435" i="1"/>
  <c r="AI82" i="1"/>
  <c r="AI485" i="1"/>
  <c r="AI9" i="1"/>
  <c r="AI254" i="1"/>
  <c r="AI469" i="1"/>
  <c r="AI471" i="1"/>
  <c r="AI12" i="1"/>
  <c r="AI81" i="1"/>
  <c r="AI73" i="1"/>
  <c r="AI127" i="1"/>
  <c r="AI375" i="1"/>
  <c r="AI386" i="1"/>
  <c r="AI434" i="1"/>
  <c r="AI221" i="1"/>
  <c r="AI192" i="1"/>
  <c r="AI594" i="1"/>
  <c r="AI522" i="1"/>
  <c r="AI461" i="1"/>
  <c r="AI517" i="1"/>
  <c r="AI183" i="1"/>
  <c r="AI495" i="1"/>
  <c r="AI494" i="1"/>
  <c r="AI493" i="1"/>
  <c r="AI492" i="1"/>
  <c r="AI491" i="1"/>
  <c r="AI102" i="1"/>
  <c r="AI105" i="1"/>
  <c r="AI539" i="1"/>
  <c r="AI567" i="1"/>
  <c r="AI311" i="1"/>
  <c r="AI354" i="1"/>
  <c r="AI597" i="1"/>
  <c r="AI524" i="1"/>
  <c r="AI321" i="1"/>
  <c r="AI453" i="1"/>
  <c r="AI252" i="1"/>
  <c r="AI596" i="1"/>
  <c r="AI538" i="1"/>
  <c r="AI460" i="1"/>
  <c r="AI146" i="1"/>
  <c r="AI40" i="1"/>
  <c r="AI39" i="1"/>
  <c r="AI98" i="1"/>
  <c r="AI145" i="1"/>
  <c r="AI239" i="1"/>
  <c r="AI573" i="1"/>
  <c r="AI595" i="1"/>
  <c r="AI572" i="1"/>
  <c r="AI38" i="1"/>
  <c r="AI37" i="1"/>
  <c r="AI60" i="1"/>
  <c r="AI59" i="1"/>
  <c r="AI97" i="1"/>
  <c r="AI144" i="1"/>
  <c r="AI251" i="1"/>
  <c r="AI250" i="1"/>
  <c r="AI317" i="1"/>
  <c r="AI281" i="1"/>
  <c r="AI256" i="1"/>
  <c r="AI182" i="1"/>
  <c r="AI537" i="1"/>
  <c r="AI459" i="1"/>
  <c r="AI181" i="1"/>
  <c r="AI571" i="1"/>
  <c r="AI36" i="1"/>
  <c r="AI96" i="1"/>
  <c r="AI316" i="1"/>
  <c r="AI512" i="1"/>
  <c r="AI450" i="1"/>
  <c r="AI543" i="1"/>
  <c r="AI43" i="1"/>
  <c r="AI236" i="1"/>
  <c r="AI355" i="1"/>
  <c r="AI560" i="1"/>
  <c r="AI71" i="1"/>
  <c r="AI523" i="1"/>
  <c r="AI467" i="1"/>
  <c r="AI403" i="1"/>
  <c r="AI18" i="1"/>
  <c r="AI468" i="1"/>
  <c r="AI111" i="1"/>
  <c r="AI191" i="1"/>
  <c r="AI68" i="1"/>
  <c r="AI58" i="1"/>
  <c r="AI382" i="1"/>
  <c r="AI280" i="1"/>
  <c r="AI95" i="1"/>
  <c r="AI180" i="1"/>
  <c r="AI279" i="1"/>
  <c r="AI143" i="1"/>
  <c r="AI249" i="1"/>
  <c r="AI278" i="1"/>
  <c r="AI94" i="1"/>
  <c r="AI220" i="1"/>
  <c r="AI248" i="1"/>
  <c r="AI277" i="1"/>
  <c r="AI217" i="1"/>
  <c r="AI315" i="1"/>
  <c r="AI314" i="1"/>
  <c r="AI214" i="1"/>
  <c r="AI361" i="1"/>
  <c r="AI93" i="1"/>
  <c r="AI57" i="1"/>
  <c r="AI142" i="1"/>
  <c r="AI211" i="1"/>
  <c r="AI56" i="1"/>
  <c r="AI592" i="1"/>
  <c r="AI570" i="1"/>
  <c r="AI569" i="1"/>
  <c r="AI35" i="1"/>
  <c r="AI34" i="1"/>
  <c r="AI28" i="1"/>
  <c r="AI55" i="1"/>
  <c r="AI54" i="1"/>
  <c r="AI53" i="1"/>
  <c r="AI52" i="1"/>
  <c r="AI92" i="1"/>
  <c r="AI91" i="1"/>
  <c r="AI141" i="1"/>
  <c r="AI140" i="1"/>
  <c r="AI179" i="1"/>
  <c r="AI178" i="1"/>
  <c r="AI210" i="1"/>
  <c r="AI209" i="1"/>
  <c r="AI247" i="1"/>
  <c r="AI276" i="1"/>
  <c r="AI313" i="1"/>
  <c r="AI410" i="1"/>
  <c r="AI409" i="1"/>
  <c r="AI408" i="1"/>
  <c r="AI566" i="1"/>
  <c r="AI244" i="1"/>
  <c r="AI516" i="1"/>
  <c r="AI139" i="1"/>
  <c r="AI535" i="1"/>
  <c r="AI160" i="1"/>
  <c r="AI550" i="1"/>
  <c r="AI4" i="1"/>
  <c r="AI15" i="1"/>
  <c r="AI159" i="1"/>
  <c r="AI201" i="1"/>
  <c r="AI226" i="1"/>
  <c r="AI296" i="1"/>
  <c r="AI347" i="1"/>
  <c r="AI428" i="1"/>
  <c r="AI448" i="1"/>
  <c r="AI496" i="1"/>
  <c r="AI246" i="1"/>
  <c r="AI295" i="1"/>
  <c r="AI350" i="1"/>
  <c r="AI349" i="1"/>
  <c r="AI245" i="1"/>
  <c r="AI243" i="1"/>
  <c r="AI114" i="1"/>
  <c r="AI194" i="1"/>
  <c r="AI10" i="1"/>
  <c r="AI78" i="1"/>
  <c r="AI45" i="1"/>
  <c r="AI352" i="1"/>
  <c r="AI11" i="1"/>
  <c r="AI229" i="1"/>
  <c r="AI343" i="1"/>
  <c r="AI69" i="1"/>
  <c r="AI70" i="1"/>
  <c r="AI112" i="1"/>
  <c r="AI291" i="1"/>
  <c r="AI360" i="1"/>
  <c r="AI407" i="1"/>
  <c r="AI536" i="1"/>
  <c r="AI177" i="1"/>
  <c r="AI138" i="1"/>
  <c r="AI126" i="1"/>
  <c r="AI359" i="1"/>
  <c r="AI358" i="1"/>
  <c r="AI357" i="1"/>
  <c r="AI356" i="1"/>
  <c r="AI406" i="1"/>
  <c r="AI176" i="1"/>
  <c r="AI51" i="1"/>
  <c r="AI27" i="1"/>
  <c r="AI175" i="1"/>
  <c r="AI515" i="1"/>
  <c r="AI405" i="1"/>
  <c r="AI275" i="1"/>
  <c r="AI458" i="1"/>
  <c r="AI457" i="1"/>
  <c r="AI565" i="1"/>
  <c r="AI26" i="1"/>
  <c r="AI25" i="1"/>
  <c r="AI24" i="1"/>
  <c r="AI50" i="1"/>
  <c r="AI49" i="1"/>
  <c r="AI48" i="1"/>
  <c r="AI47" i="1"/>
  <c r="AI90" i="1"/>
  <c r="AI89" i="1"/>
  <c r="AI137" i="1"/>
  <c r="AI136" i="1"/>
  <c r="AI170" i="1"/>
  <c r="AI169" i="1"/>
  <c r="AI168" i="1"/>
  <c r="AI167" i="1"/>
  <c r="AI274" i="1"/>
  <c r="AI312" i="1"/>
  <c r="AI455" i="1"/>
  <c r="AI514" i="1"/>
  <c r="AI273" i="1"/>
  <c r="AI207" i="1"/>
  <c r="AI88" i="1"/>
  <c r="AI242" i="1"/>
  <c r="AI87" i="1"/>
  <c r="AI86" i="1"/>
  <c r="AI241" i="1"/>
  <c r="AI513" i="1"/>
  <c r="AI564" i="1"/>
  <c r="AI240" i="1"/>
  <c r="AI272" i="1"/>
  <c r="AI80" i="1"/>
  <c r="AI79" i="1"/>
  <c r="AI135" i="1"/>
  <c r="AI271" i="1"/>
  <c r="AI404" i="1"/>
  <c r="AI206" i="1"/>
  <c r="AI563" i="1"/>
  <c r="AI238" i="1"/>
  <c r="AI270" i="1"/>
  <c r="AI134" i="1"/>
  <c r="AI46" i="1"/>
  <c r="AI85" i="1"/>
  <c r="AI166" i="1"/>
  <c r="AI84" i="1"/>
  <c r="AI133" i="1"/>
  <c r="AI65" i="1"/>
  <c r="AI64" i="1"/>
  <c r="AI237" i="1"/>
  <c r="AI269" i="1"/>
  <c r="AI562" i="1"/>
  <c r="AI561" i="1"/>
  <c r="AI454" i="1"/>
  <c r="AI23" i="1"/>
  <c r="AI268" i="1"/>
  <c r="AI205" i="1"/>
  <c r="AI19" i="1"/>
  <c r="AI197" i="1"/>
  <c r="AI511" i="1"/>
  <c r="AI266" i="1"/>
  <c r="AI265" i="1"/>
  <c r="D21" i="14" l="1"/>
  <c r="F21" i="14"/>
  <c r="G21" i="14"/>
  <c r="B21" i="14"/>
  <c r="C21" i="14"/>
  <c r="D5" i="9"/>
  <c r="C5" i="9" s="1"/>
  <c r="G3" i="4"/>
  <c r="D7" i="9"/>
  <c r="E5" i="4"/>
  <c r="E13" i="4" s="1"/>
  <c r="H7" i="7"/>
  <c r="F6" i="8"/>
  <c r="C6" i="8" s="1"/>
  <c r="E3" i="6"/>
  <c r="E7" i="6" s="1"/>
  <c r="D5" i="10"/>
  <c r="D6" i="10" s="1"/>
  <c r="F3" i="6"/>
  <c r="D13" i="7"/>
  <c r="D14" i="7" s="1"/>
  <c r="G9" i="4"/>
  <c r="F2" i="8"/>
  <c r="C2" i="8" s="1"/>
  <c r="D5" i="8"/>
  <c r="C5" i="8" s="1"/>
  <c r="E3" i="8"/>
  <c r="E7" i="8" s="1"/>
  <c r="F8" i="9"/>
  <c r="C8" i="9" s="1"/>
  <c r="H8" i="7"/>
  <c r="E4" i="9"/>
  <c r="E9" i="9" s="1"/>
  <c r="F7" i="9"/>
  <c r="F2" i="9"/>
  <c r="C2" i="9" s="1"/>
  <c r="F4" i="8"/>
  <c r="C4" i="8" s="1"/>
  <c r="F2" i="7"/>
  <c r="C2" i="7" s="1"/>
  <c r="C14" i="7" s="1"/>
  <c r="F5" i="6"/>
  <c r="F3" i="9"/>
  <c r="C3" i="9" s="1"/>
  <c r="I11" i="7"/>
  <c r="I14" i="7" s="1"/>
  <c r="G5" i="4"/>
  <c r="G4" i="6"/>
  <c r="G7" i="6" s="1"/>
  <c r="D4" i="9"/>
  <c r="H4" i="5"/>
  <c r="F4" i="5"/>
  <c r="E4" i="5"/>
  <c r="E5" i="5"/>
  <c r="H11" i="7"/>
  <c r="H12" i="7"/>
  <c r="G7" i="7"/>
  <c r="G4" i="7"/>
  <c r="D4" i="6"/>
  <c r="D7" i="6" s="1"/>
  <c r="D5" i="5"/>
  <c r="G6" i="5"/>
  <c r="G8" i="5" s="1"/>
  <c r="D4" i="5"/>
  <c r="H7" i="5"/>
  <c r="F2" i="5"/>
  <c r="D9" i="9" l="1"/>
  <c r="C7" i="9"/>
  <c r="C5" i="10"/>
  <c r="C6" i="10" s="1"/>
  <c r="F7" i="6"/>
  <c r="G13" i="4"/>
  <c r="D7" i="8"/>
  <c r="C3" i="8"/>
  <c r="C7" i="8" s="1"/>
  <c r="F7" i="8"/>
  <c r="F14" i="7"/>
  <c r="F9" i="9"/>
  <c r="C4" i="9"/>
  <c r="H8" i="5"/>
  <c r="C5" i="5"/>
  <c r="E8" i="5"/>
  <c r="F8" i="5"/>
  <c r="C2" i="5"/>
  <c r="H14" i="7"/>
  <c r="G14" i="7"/>
  <c r="D8" i="5"/>
  <c r="C4" i="5"/>
  <c r="C6" i="5"/>
  <c r="C7" i="5"/>
  <c r="C9" i="9" l="1"/>
  <c r="C8" i="5"/>
</calcChain>
</file>

<file path=xl/sharedStrings.xml><?xml version="1.0" encoding="utf-8"?>
<sst xmlns="http://schemas.openxmlformats.org/spreadsheetml/2006/main" count="4132" uniqueCount="748">
  <si>
    <t>#</t>
  </si>
  <si>
    <t>Name of the project</t>
  </si>
  <si>
    <t>Country</t>
  </si>
  <si>
    <t>Status</t>
  </si>
  <si>
    <t>Start date</t>
  </si>
  <si>
    <t xml:space="preserve">Asian Development Bank </t>
  </si>
  <si>
    <t>Chinese governemnt, banks, and private companies</t>
  </si>
  <si>
    <t>State companies and state banks</t>
  </si>
  <si>
    <t xml:space="preserve">European Bank for Reconstruction and Development </t>
  </si>
  <si>
    <t>Global Environment Facility</t>
  </si>
  <si>
    <t>World Bank</t>
  </si>
  <si>
    <t>Japan agencies and funds</t>
  </si>
  <si>
    <t>United Nations Development Programme</t>
  </si>
  <si>
    <t>International Finance Corporation</t>
  </si>
  <si>
    <t>Islamic Development Bank</t>
  </si>
  <si>
    <t>Other sources/shared</t>
  </si>
  <si>
    <t>Green Climate Fund</t>
  </si>
  <si>
    <t xml:space="preserve">Nordic Development Fund </t>
  </si>
  <si>
    <t>Governemnt of Georgia</t>
  </si>
  <si>
    <t>EU programs, funds and banks</t>
  </si>
  <si>
    <t>Government of Afghanistan</t>
  </si>
  <si>
    <t>Korean government and funds</t>
  </si>
  <si>
    <t>OPEC Fund for International Development</t>
  </si>
  <si>
    <t>Total in million USD</t>
  </si>
  <si>
    <t>Type of project</t>
  </si>
  <si>
    <t>AIR</t>
  </si>
  <si>
    <t>Astana Airport Rehabilitation</t>
  </si>
  <si>
    <t>Kazakhstan</t>
  </si>
  <si>
    <t>Completed</t>
  </si>
  <si>
    <t>Loan</t>
  </si>
  <si>
    <t>Air Astana - Technical Centre</t>
  </si>
  <si>
    <t>Almaty International Airport expansion</t>
  </si>
  <si>
    <t>Ongoing</t>
  </si>
  <si>
    <t>COAL_GAS</t>
  </si>
  <si>
    <t>ALES Energy Transition and Modernization Project</t>
  </si>
  <si>
    <t>GrCF2 W2 Almaty CHP Modernisation</t>
  </si>
  <si>
    <t>ENER_LIGHT</t>
  </si>
  <si>
    <t>Promotion of Energy Efficient Lighting in Kazakhstan</t>
  </si>
  <si>
    <t>Technical Assistance</t>
  </si>
  <si>
    <t>Almaty LED</t>
  </si>
  <si>
    <t>Cancelled</t>
  </si>
  <si>
    <t>Enhanced Partnership</t>
  </si>
  <si>
    <t>GrCF2 W2 E2 - East KZ Municipal SL, Phase 2</t>
  </si>
  <si>
    <t>Kyzylorda Street Lighting Project</t>
  </si>
  <si>
    <t>Pavlodar SL Modernisation</t>
  </si>
  <si>
    <t>ENER_LINE</t>
  </si>
  <si>
    <t xml:space="preserve">KEGOC Osakarovka Restructuring Loan </t>
  </si>
  <si>
    <t>Alma Electricity Transmission Project</t>
  </si>
  <si>
    <t xml:space="preserve">Kazakhstan Moinak Electricity Transmission Project </t>
  </si>
  <si>
    <t>CAEPCO Energy Efficiency Project</t>
  </si>
  <si>
    <t>KAZREF - KZh Distribution Network Upgrade</t>
  </si>
  <si>
    <t>KAZREF - OZhT Distribution Network Upgrade</t>
  </si>
  <si>
    <t>Alma Transmission Project</t>
  </si>
  <si>
    <t>Akmola Electricity Distribution Network Modernization and Expansion Project</t>
  </si>
  <si>
    <t>ENER_P_BUILD</t>
  </si>
  <si>
    <t xml:space="preserve">Energy Efficiency Project </t>
  </si>
  <si>
    <t>Investment and Technical Assistance</t>
  </si>
  <si>
    <t>Kazakhstan Energy Efficiency Project</t>
  </si>
  <si>
    <t>Grant</t>
  </si>
  <si>
    <t xml:space="preserve">Energy-Efficient Design and Construction of Residential Buildings </t>
  </si>
  <si>
    <t>ENER_RAIL</t>
  </si>
  <si>
    <t>KTZ Energy Efficiency loan</t>
  </si>
  <si>
    <t>ENERGY_EQUIP</t>
  </si>
  <si>
    <t xml:space="preserve">KEGOC Modernization II Loan </t>
  </si>
  <si>
    <t xml:space="preserve">Sustainable Coal Fired Power Generation – Technical Assistance to Improve Energy Efficiency and Environmental Performance </t>
  </si>
  <si>
    <t>Production of oil and gas equipment: KazMunayGaz.</t>
  </si>
  <si>
    <t>Unidentified</t>
  </si>
  <si>
    <t>Reconstruction of two power units by the Eurasian Energy Corporation JSC.</t>
  </si>
  <si>
    <t>Advanced Gas Metering Project</t>
  </si>
  <si>
    <t>Gas Sector Development in Kazakhstan</t>
  </si>
  <si>
    <t>GAS</t>
  </si>
  <si>
    <t>Liquefied natural gas production in Taraz by Gaz Onimderi</t>
  </si>
  <si>
    <t>Construction of two small-scale plants for the production of liquefied natural gas in Rudny and Taraz</t>
  </si>
  <si>
    <t>Proposed</t>
  </si>
  <si>
    <t>Investment project</t>
  </si>
  <si>
    <t>GAS_LINE</t>
  </si>
  <si>
    <t>Almaty Region Gasification</t>
  </si>
  <si>
    <t>Gas Network Modernisation</t>
  </si>
  <si>
    <t>Vostochniy</t>
  </si>
  <si>
    <t xml:space="preserve">Second stage of the second branch of the Kazakhstan–China gas pipeline: Beineu–Bozoi–Kyzylorda–Shymkent. </t>
  </si>
  <si>
    <t xml:space="preserve">First stage of construction of the second branch of the Kazakhstan–China gas pipeline: Beineu–Bozoi–Kyzylorda–Shymkent. </t>
  </si>
  <si>
    <t xml:space="preserve">Construction of the first branch of the Kazakhstan–China gas pipeline. </t>
  </si>
  <si>
    <t>Development of 6 road gas compressor stations on highways of the Republic of Kazakhstan, purchase of 16 units (8 fueling points) of mobile road gas fuelers</t>
  </si>
  <si>
    <t>Construction of two automobile gas storage compressor stations in the city of Almaty</t>
  </si>
  <si>
    <t>HEAT_LINE</t>
  </si>
  <si>
    <t>Aktau District Heating</t>
  </si>
  <si>
    <t>Aktobe District Heating</t>
  </si>
  <si>
    <t>CAEPCO District Heating - Petropavlovsk</t>
  </si>
  <si>
    <t>Enhanced partnership - dh modernisation framework</t>
  </si>
  <si>
    <t>Kazakhstan District Heating Modernisation Framework</t>
  </si>
  <si>
    <t>Kostanay District Heating sub-project</t>
  </si>
  <si>
    <t>Kyzylorda District Heating</t>
  </si>
  <si>
    <t>Semey District Heating</t>
  </si>
  <si>
    <t>Ust-Kamenogorsk DH Modernisation</t>
  </si>
  <si>
    <t>Karaganda District Heating Network Rehabilitation Project</t>
  </si>
  <si>
    <t>HYDRO</t>
  </si>
  <si>
    <t xml:space="preserve">Strategic Planning for Small and Medium-Sized Hydropower Development </t>
  </si>
  <si>
    <t>Shardara HPP Modernization Project</t>
  </si>
  <si>
    <t>Construction of the Turgun 3 hydropower station: EcoEnergy</t>
  </si>
  <si>
    <t>unidentified</t>
  </si>
  <si>
    <t>Construction of the Kerbulak hydroelectric station on the Ili River.</t>
  </si>
  <si>
    <t>Construction of small hydropower stations on the Shelek River (HPP-1, 2, 19, 29), JSC Samruk-Energo.</t>
  </si>
  <si>
    <t>Construction of the Turgun 2 hydropower station by EcoEnergy LLP.</t>
  </si>
  <si>
    <t>ITS</t>
  </si>
  <si>
    <t xml:space="preserve">CAREC Transport Corridor I (Zhambyl Oblast Section) Investment Program, Project 1 </t>
  </si>
  <si>
    <t>Almaty Intelligent Transportation System</t>
  </si>
  <si>
    <t>Astana Parking Project</t>
  </si>
  <si>
    <t>KTZ Transtelecom Communication Infrastructure Modernisation</t>
  </si>
  <si>
    <t>KazAirNavigation</t>
  </si>
  <si>
    <t>LOG_W</t>
  </si>
  <si>
    <t>Eurasian Logistics</t>
  </si>
  <si>
    <t>PORT</t>
  </si>
  <si>
    <t>Aktau Port Modernisation</t>
  </si>
  <si>
    <t>Kuryk port in Mangistau region.</t>
  </si>
  <si>
    <t>Aktau port modernization</t>
  </si>
  <si>
    <t>Dry port on the eastern border of Kazakhstan with China “Khorghos East Gate”.</t>
  </si>
  <si>
    <t>Kazakhstani terminal in Lianyungang seaport (National company: Kazakhstan Temir Zholy and Lianyungang Port Company Group LLC).</t>
  </si>
  <si>
    <t>PUBLIC_TRANS</t>
  </si>
  <si>
    <t xml:space="preserve">Sustainable Transport of Almaty City </t>
  </si>
  <si>
    <t>Almaty Bus Sector Reform</t>
  </si>
  <si>
    <t>Almaty Bus Sector Reform Phase 2</t>
  </si>
  <si>
    <t>Almaty Development of Electric Transport</t>
  </si>
  <si>
    <t>Almaty Electrotrans</t>
  </si>
  <si>
    <t>Almaty LRT</t>
  </si>
  <si>
    <t>Astana Bus Project</t>
  </si>
  <si>
    <t>Enhanced Partnership - UT Modernisation Framework</t>
  </si>
  <si>
    <t>GrCF2 W2 - Almaty Electric Public Transport</t>
  </si>
  <si>
    <t>Kyzylorda CNG Bus</t>
  </si>
  <si>
    <t>Oskemen city public transport modernisation</t>
  </si>
  <si>
    <t xml:space="preserve">First phase of construction of the rail system in Astana </t>
  </si>
  <si>
    <t>Astana Light Rail Transit Project</t>
  </si>
  <si>
    <t>RAIL</t>
  </si>
  <si>
    <t>Shalkar–Beineu railway</t>
  </si>
  <si>
    <t>Arkalyk–Shubarkol railway</t>
  </si>
  <si>
    <t>RAIL_CARGO</t>
  </si>
  <si>
    <t>Olzha Phase III Loan</t>
  </si>
  <si>
    <t xml:space="preserve">Olzha Loan Extension </t>
  </si>
  <si>
    <t>Eastcomtrans LCS</t>
  </si>
  <si>
    <t>Eastcomtrans Loan</t>
  </si>
  <si>
    <t>Eastcomtrans loan</t>
  </si>
  <si>
    <t>JSC Kaztemirtrans</t>
  </si>
  <si>
    <t>KTZ</t>
  </si>
  <si>
    <t>subscription to Eurobond</t>
  </si>
  <si>
    <t>KTZ Local Currency Loan</t>
  </si>
  <si>
    <t>Kaztemirtrans Restructuring Loan</t>
  </si>
  <si>
    <t>Olzha loan</t>
  </si>
  <si>
    <t>Almaty 1–Shu railway</t>
  </si>
  <si>
    <t>ROAD</t>
  </si>
  <si>
    <t xml:space="preserve">Preparing the CAREC Corridors 3 and 6 Turkistan Road Network Improvement Project </t>
  </si>
  <si>
    <t xml:space="preserve">CAREC Corridors 1 and 6 Connector Road (Aktobe–Kandyagash) Reconstruction Project </t>
  </si>
  <si>
    <t xml:space="preserve">CAREC Corridors 1 and 6 Connector Road (Aktobe–Makat) Reconstruction Project </t>
  </si>
  <si>
    <t xml:space="preserve">CAREC Corridors 1 and 6 Connector Road (Aktobe–Makat) Improvement Project </t>
  </si>
  <si>
    <t xml:space="preserve">CAREC Corridor 2 (Mangystau Oblast Section) Investment Program, Tranche 2 </t>
  </si>
  <si>
    <t>CAREC Corridor 3 (Shymkent–Tashkent Section) Road Improvement Project</t>
  </si>
  <si>
    <t>East–West Roads Project (Almaty–Korgos Section): Western Europe–Western China International Transit Corridor (CAREC 1b)</t>
  </si>
  <si>
    <t xml:space="preserve">CAREC Corridor 3 (Shymkent–Tashkent) Rehabilitation Project </t>
  </si>
  <si>
    <t xml:space="preserve">CAREC Corridor I (Taraz Bypass) Project </t>
  </si>
  <si>
    <t>CAREC Transport Corridor 1 (Zhambyl Oblast Section) Investment Program, Tranche 4</t>
  </si>
  <si>
    <t xml:space="preserve">CAREC Corridor 1 (Zhambyl Oblast Section), Tranche 3 </t>
  </si>
  <si>
    <t>MFF - Central Asia Regional Economic Cooperation Corridor 2 (Mangystau Oblast Sections) Investment Program (Facility)</t>
  </si>
  <si>
    <t xml:space="preserve">Aktau–Beineu Road Project </t>
  </si>
  <si>
    <t>CAREC Transport Corridor I (Zhambyl Oblast Section) Investment Program, Tranche 2</t>
  </si>
  <si>
    <t>South–West Roads: Western Europe–Western China International Transit Corridor (CAREC 1b and 6b)</t>
  </si>
  <si>
    <t>Reconstruction of South Kazakhstan Region Border to Taraz City: Western Europe–Western China Road Corridor</t>
  </si>
  <si>
    <t xml:space="preserve">South–West Corridor Road Project </t>
  </si>
  <si>
    <t xml:space="preserve">Preparing the CAREC Transport Corridor 1 (Zhambyl Oblast Section) Project </t>
  </si>
  <si>
    <t>Almaty-Bishkek Economic Corridor Support Phase 2</t>
  </si>
  <si>
    <t>BAKAD Road Concession</t>
  </si>
  <si>
    <t>Atyrau Astrakhan Rehabilitation Project</t>
  </si>
  <si>
    <t>Kurty-Buribaytal Road Project</t>
  </si>
  <si>
    <t>Kurty-Burybaital Road Project Extension II</t>
  </si>
  <si>
    <t>Kyzylorda-Zhezkazgan Road Reconstruction</t>
  </si>
  <si>
    <t>Shymkent-Tashkent Road</t>
  </si>
  <si>
    <t>South-West Corridor Road Project</t>
  </si>
  <si>
    <t>SOUTH-WEST ROADS: WESTERN EUROPE-WESTERN CHINA INTERNATIONAL TRANSIT CORRIDOR (CAREC 1B &amp; 6B)</t>
  </si>
  <si>
    <t>East-West Roads Project (Almaty-Korgos Section): Western Europe - Western China International Transit Corridor (CAREC - 1b)</t>
  </si>
  <si>
    <t>Reconstruction of the Centre–South corridor of the Astana–Karaganda–Balkhash–Kurty–Kapshagai–Almaty (Karaganda–Burybaytal) road, Karaganda–Balkhash section.</t>
  </si>
  <si>
    <t>Karaganda–Balkhash section of the Centre–South road.</t>
  </si>
  <si>
    <t>Centre–West road</t>
  </si>
  <si>
    <t>Reconstruction of the highway Taldykorgan–Kalbatau–Ust–Kamenogorsk; the section kms 287–1073.</t>
  </si>
  <si>
    <t>Reconstruction of the road Merke–Burybaytal; kms 7–273.</t>
  </si>
  <si>
    <t>East Europe–East China highway</t>
  </si>
  <si>
    <t>CAREC Corridor 1 (Taraz Bypass) Project</t>
  </si>
  <si>
    <t>CAREC Corridor 3 (Shymkent-Tashkent Section) Road Improvement Project</t>
  </si>
  <si>
    <t>Preparing the Central Asia Regional Economic Cooperation Corridors 1, 2, and 6 Connector Road (Kyzylorda–Zhezkazgan) Reconstruction Project</t>
  </si>
  <si>
    <t>SOLAR</t>
  </si>
  <si>
    <t>Chulakkurgan Solar</t>
  </si>
  <si>
    <t>KAZREF - Nomad Solar Power Plant</t>
  </si>
  <si>
    <t>KAZREF - Universal Energy Zhangiz Solar</t>
  </si>
  <si>
    <t>KAZREF - Zhanakorgan Solar 1</t>
  </si>
  <si>
    <t>Karaganda Solar Phase II</t>
  </si>
  <si>
    <t>Karaganda Solar Power Plant</t>
  </si>
  <si>
    <t>M-KAT Green Solar Power Plant</t>
  </si>
  <si>
    <t>Risen Solar</t>
  </si>
  <si>
    <t>SES Saran</t>
  </si>
  <si>
    <t>Baikonyr Solar Power Project</t>
  </si>
  <si>
    <t>Total Eren Access M-KAT Solar Power Project</t>
  </si>
  <si>
    <t>40 MW solar power station: Gulshat</t>
  </si>
  <si>
    <t>WIND</t>
  </si>
  <si>
    <t>KAZREF II - Borey Wind</t>
  </si>
  <si>
    <t>KAZREF II - Shokpar Wind</t>
  </si>
  <si>
    <t>KazRef II - Zhanatas Wind Farm</t>
  </si>
  <si>
    <t>Construction of a wind farm with a 60 MW capacity in the Shelek corridor</t>
  </si>
  <si>
    <t>Manas II</t>
  </si>
  <si>
    <t>Kyrgyzstan</t>
  </si>
  <si>
    <t>Manas airport rehabilitation</t>
  </si>
  <si>
    <t>ENER_EQUIP</t>
  </si>
  <si>
    <t xml:space="preserve">Oshelectro Rehabilitation Project </t>
  </si>
  <si>
    <t>Power Sector Improvement Project (formerly Transmission and Distribution Metering Project)</t>
  </si>
  <si>
    <t>Grant, Loan</t>
  </si>
  <si>
    <t xml:space="preserve">Energy Emergency Assistance Project, Additional Financing </t>
  </si>
  <si>
    <t xml:space="preserve">Transmission and Distribution Metering Project </t>
  </si>
  <si>
    <t>Bishkek Street Lighting Project</t>
  </si>
  <si>
    <t xml:space="preserve">Electricity Supply Accountability and Reliability Improvement Project </t>
  </si>
  <si>
    <t xml:space="preserve">Energy Emergency Assistance Project </t>
  </si>
  <si>
    <t>Vostokelectro Rehabilitation Project</t>
  </si>
  <si>
    <t>EMERGENCY ENERGY ASSISTANCE PROJECT - ADDITIONAL FINANCING</t>
  </si>
  <si>
    <t>Emergency Recovery Project</t>
  </si>
  <si>
    <t>Emergency Energy Assistance</t>
  </si>
  <si>
    <t>Construction of high-voltage power lines from Datka to Kemin</t>
  </si>
  <si>
    <t>Modernization of high-voltage power lines from Datka to Yug</t>
  </si>
  <si>
    <t>Construction of the China–Central Asia gas pipeline, Kyrgyzstan section</t>
  </si>
  <si>
    <t>GAS_PLANT</t>
  </si>
  <si>
    <t>Modernization of the thermal power plant in Bishkek</t>
  </si>
  <si>
    <t xml:space="preserve">Heat Supply Improvement Project </t>
  </si>
  <si>
    <t>Bishkek District Heating Network</t>
  </si>
  <si>
    <t>Cane Reed: 19th Century Idea, 21st Century Solution</t>
  </si>
  <si>
    <t>N/A</t>
  </si>
  <si>
    <t>Additional Financing to Heat Supply Improvement Project</t>
  </si>
  <si>
    <t>Kambaratinskaya HPP-2 Safety Plan Implementation</t>
  </si>
  <si>
    <t xml:space="preserve">Uch-Kurgan Hydropower Plant Modernization Project </t>
  </si>
  <si>
    <t xml:space="preserve">Uch Kurgan Hydropower Plant Modernization </t>
  </si>
  <si>
    <t xml:space="preserve">Toktogul Rehabilitation Phase 3 Project </t>
  </si>
  <si>
    <t xml:space="preserve">Toktogul Rehabilitation Phase 2 Project </t>
  </si>
  <si>
    <t xml:space="preserve">Toktogul Rehabilitation Project Phase 2 </t>
  </si>
  <si>
    <t xml:space="preserve">Power Sector Rehabilitation Project (formerly Power Transmission Rehabilitation) </t>
  </si>
  <si>
    <t xml:space="preserve">Small Hydro Power Development </t>
  </si>
  <si>
    <t>Chakan GES Modernization</t>
  </si>
  <si>
    <t>Power Sector Rehabilitation Project</t>
  </si>
  <si>
    <t>Loan, grant</t>
  </si>
  <si>
    <t xml:space="preserve">Urban Transport Electrification Project </t>
  </si>
  <si>
    <t>Bishkek Public Transport Project</t>
  </si>
  <si>
    <t>GrCF2 W2: Bishkek Buses</t>
  </si>
  <si>
    <t>Osh Public Transport Project</t>
  </si>
  <si>
    <t>RAIL_NETW</t>
  </si>
  <si>
    <t>KTJ climate resilient rail infra</t>
  </si>
  <si>
    <t xml:space="preserve">CAREC Corridors 1 and 3 Connector Road Project (Phase 2), Additional Financing </t>
  </si>
  <si>
    <t xml:space="preserve">Preparing the CAREC Corridors 1 and 3 Bishkek Northern Bypass Road Project </t>
  </si>
  <si>
    <t xml:space="preserve">CAREC Corridor 3 (Bishkek–Osh Road) Improvement Project, Phase 4 </t>
  </si>
  <si>
    <t xml:space="preserve">CAREC Corridors 1 and 3 Connector Road Project </t>
  </si>
  <si>
    <t>CAREC Transport Corridor 1 (Bishkek–Torugart Road) Project 3, Additional Financing</t>
  </si>
  <si>
    <t xml:space="preserve">CAREC Corridor 3 (Bishkek-Osh Road) Improvement Project, Phase 4 </t>
  </si>
  <si>
    <t xml:space="preserve">Reconstruction of Osh-Batken-Isfana Road Project </t>
  </si>
  <si>
    <t>CAREC Corridor 3 (Bishkek–Osh Road) Improvement Project, Phase 4</t>
  </si>
  <si>
    <t>Reconstruction of Taraz–Talas–Suusamyr Road, Phase 3</t>
  </si>
  <si>
    <t xml:space="preserve">National Road Rehabilitation (Osh–Batken–Isfana), Second Additional Financing </t>
  </si>
  <si>
    <t xml:space="preserve">CAREC Transport Corridor I (Bishkek–Torugart Road) Project 3 </t>
  </si>
  <si>
    <t>National Road Rehabilitation (Osh–Batken–Isfana), First Additional Financing</t>
  </si>
  <si>
    <t xml:space="preserve">CAREC Regional Road Corridor Improvement Project, Supplementary </t>
  </si>
  <si>
    <t xml:space="preserve">National Road Rehabilitation (Osh–Batken–Isfana) Project </t>
  </si>
  <si>
    <t>CAREC Transport Corridor I (Bishkek–Torugart Road), Project 2</t>
  </si>
  <si>
    <t xml:space="preserve">Osh–Isfana Road Upgrading Project </t>
  </si>
  <si>
    <t xml:space="preserve">Reconstruction of Bishkek-Naryn-Torugart Road Project </t>
  </si>
  <si>
    <t xml:space="preserve">CAREC Corridor I (Bishkek-Torugart Road), Project 1 </t>
  </si>
  <si>
    <t xml:space="preserve">CAREC Transport Corridor 1 (Bishkek–Torugart Road) </t>
  </si>
  <si>
    <t xml:space="preserve">Reconstruction of Taraz–Talas–Suusamyr Road, Phase 2 </t>
  </si>
  <si>
    <t>Preparing the Issyk-Kul Ring Road Improvement Project</t>
  </si>
  <si>
    <t xml:space="preserve">Almaty-Bishkek Economic Corridor Support Phase 2 </t>
  </si>
  <si>
    <t>Tyup-Karakol Road (Pending Final Review)</t>
  </si>
  <si>
    <t>Pending</t>
  </si>
  <si>
    <t>Osh-Isfana Road Upgrading Project</t>
  </si>
  <si>
    <t>Osh-Isfana Road Upgrading Project, Phase II</t>
  </si>
  <si>
    <t>National Road Rehabilitation (Osh-Batken-Isfana) Project Additional Financing</t>
  </si>
  <si>
    <t>National Road Rehabilitation (Osh-Batken-Isfana)</t>
  </si>
  <si>
    <t>National Road Rehabilitation (Osh-Batken-Isfana) - Additional Financing</t>
  </si>
  <si>
    <t>Development of the road network in Bishkek (2nd phase).</t>
  </si>
  <si>
    <t>Construction of an alternative North-South road, phase 2.</t>
  </si>
  <si>
    <t>Development of the road network in Bishkek (phase 1).</t>
  </si>
  <si>
    <t>Restoration of highway pavement in Bishkek.</t>
  </si>
  <si>
    <t>Reconstruction of the Issyk-Kul ring road (Balykchy-–Tamchy–Cholpon–Ata–Korumdu section).</t>
  </si>
  <si>
    <t xml:space="preserve">Reconstruction and rehabilitation of municipal roads in Bishkek. </t>
  </si>
  <si>
    <t>Construction of an alternative North-South road, phase 1.</t>
  </si>
  <si>
    <t>Rehabilitation of the Bishkek–Balykchy highway, kms 147–171.</t>
  </si>
  <si>
    <t>Rehabilitation of the Bishkek–Naryn–Torugart highway.</t>
  </si>
  <si>
    <t>Central Asia Regional Economic Cooperation Corridors 1 and 3 Connector Road Project</t>
  </si>
  <si>
    <t>CAREC Transport Corridor I (Bishkek-Torugart Road) Project 3 - Additional Financing</t>
  </si>
  <si>
    <t>CAREC Transport Corridor I (Bishkek-Torugart Road) Project 3</t>
  </si>
  <si>
    <t>Central Asia Regional Economic Cooperation Corridors 1 and 3 Connector Road Project Design Advance</t>
  </si>
  <si>
    <t>CAREC Corridor 3 (Bishkek-Osh Road) Improvement Project, Phase 4</t>
  </si>
  <si>
    <t>CAREC Regional Road Corridor Improvement Project (Supplementary)</t>
  </si>
  <si>
    <t>Floating Solar Energy Development</t>
  </si>
  <si>
    <t>ENER_BUILD_MN009</t>
  </si>
  <si>
    <t xml:space="preserve">Building Energy Efficiency Project </t>
  </si>
  <si>
    <t>Mongolia</t>
  </si>
  <si>
    <t>Technical assistance</t>
  </si>
  <si>
    <t>Ulaanbaatar Clean Air</t>
  </si>
  <si>
    <t>Ulaanbaatar Clean Air Project</t>
  </si>
  <si>
    <t>Energy Sector Additional Financing</t>
  </si>
  <si>
    <t>Additional Financing to Ulaanbaatar Clean Air Project</t>
  </si>
  <si>
    <t>Energy Conservation and Emissions Reduction from Poor Household</t>
  </si>
  <si>
    <t>Energy Storage Option for Accelerating Renewable Energy Penetration</t>
  </si>
  <si>
    <t>Smart Energy System for Mongolia</t>
  </si>
  <si>
    <t>First Utility-Scale Energy Storage Project</t>
  </si>
  <si>
    <t>Grant, loan</t>
  </si>
  <si>
    <t>Ulaanbaatar Low Carbon Energy Supply Project Using a Public-Private Partnership Model</t>
  </si>
  <si>
    <t>Choir-Sainshand transmission line</t>
  </si>
  <si>
    <t>Second Energy Sector Project</t>
  </si>
  <si>
    <t>Energy Efficiency and Urban Environment Improvement</t>
  </si>
  <si>
    <t>Demonstration Project for Improved Electricity Services to the Low-Income Communities in Rural Areas</t>
  </si>
  <si>
    <t>Renewable Heating Demonstration in Remote Areas</t>
  </si>
  <si>
    <t>South East Gobi Municipal Infrastructure Project</t>
  </si>
  <si>
    <t>Ulaanbaatar District Heating Project</t>
  </si>
  <si>
    <t>Ulaanbaatar Heating Sector Improvement Project</t>
  </si>
  <si>
    <t>Intelligent Transport Systems Development for Mongolia</t>
  </si>
  <si>
    <t>LOG</t>
  </si>
  <si>
    <t xml:space="preserve">Regional Logistics Development Project </t>
  </si>
  <si>
    <t>Mongolia Transport Connectivity and Logistics improvement project</t>
  </si>
  <si>
    <t>Logistics Capacity Development Project</t>
  </si>
  <si>
    <t>Ulaanbaatar City Bus Fund</t>
  </si>
  <si>
    <t>Ulaanbaatar Sustainable Urban Transport Project</t>
  </si>
  <si>
    <t>Ulaanbaatar Urban Transport Capacity Development</t>
  </si>
  <si>
    <t>Improving Transport Services in Ger Areas</t>
  </si>
  <si>
    <t>Grant, Technical Assistance</t>
  </si>
  <si>
    <t>Bogdkhan Railway Bypass Investment Program</t>
  </si>
  <si>
    <t xml:space="preserve">Development of Road Safety Policy and Action Plan for Mongolia </t>
  </si>
  <si>
    <t xml:space="preserve">Regional Road Development and Maintenance Project </t>
  </si>
  <si>
    <t xml:space="preserve">Western Regional Road Corridor Development Program, Tranche 2 </t>
  </si>
  <si>
    <t xml:space="preserve">Western Regional Road Corridor Development Program, Tranche I </t>
  </si>
  <si>
    <t xml:space="preserve">Regional Road Development Project, Supplementary </t>
  </si>
  <si>
    <t xml:space="preserve">Regional Transport Development Project </t>
  </si>
  <si>
    <t xml:space="preserve">Road Database Development Using Geographic Information System </t>
  </si>
  <si>
    <t xml:space="preserve">Community-Based Local Road Upgrading and Maintenance in the Western Region of Mongolia </t>
  </si>
  <si>
    <t xml:space="preserve">Western Regional Road Corridor Development Project, Phase 1 </t>
  </si>
  <si>
    <t>Ulaanbaatar Darkhan Road</t>
  </si>
  <si>
    <t>Third Ulaanbaatar Urban Services Improvement Project</t>
  </si>
  <si>
    <t>Ulaanbaatar Sustainable Urban Transport Project Additional Financing</t>
  </si>
  <si>
    <t>Community-led Infrastructure Development for the Urban Poor in Ulaanbaatar Phase 2</t>
  </si>
  <si>
    <t>UNIDENTIFIED</t>
  </si>
  <si>
    <t>Road Sector Capacity Development</t>
  </si>
  <si>
    <t>Regional Road Development Project - Supplementary</t>
  </si>
  <si>
    <t>Community-Based Local Road Upgrading and Maintenance in the Western Region of Mongolia</t>
  </si>
  <si>
    <t>Urban Transport Development Project</t>
  </si>
  <si>
    <t>Western Regional Road Corridor Investment Program - Tranche 1</t>
  </si>
  <si>
    <t>Regional Road Development and Maintenance Project (Additional Financing)</t>
  </si>
  <si>
    <t>Ulaanbaatar Traffic Management Improvement</t>
  </si>
  <si>
    <t>Regional Road Development and Maintenance Project (Phase 3)</t>
  </si>
  <si>
    <t>Western Regional Road Corridor Investment Program - Tranche 2</t>
  </si>
  <si>
    <t>Sermsang Khushig Khundii Solar Project</t>
  </si>
  <si>
    <t>SOLAR_WIND</t>
  </si>
  <si>
    <t>Upscaling Renewable Energy Sector Project</t>
  </si>
  <si>
    <t>Supporting Renewable Energy Development</t>
  </si>
  <si>
    <t>Sainshand Wind</t>
  </si>
  <si>
    <t>Tsetsii Windfarm</t>
  </si>
  <si>
    <t>Regional : Support for Innovation and Technology Partnerships in Asia and the Pacific - Energy Sector High-Level Technology Application (Subproject 2)</t>
  </si>
  <si>
    <t>Regional</t>
  </si>
  <si>
    <t>Regional : Regional Cooperation on Increasing Cross-Border Energy Trading within the Central Asian Power System - Modernization of Coordinating Dispatch Center Energiya (Subproject 1)</t>
  </si>
  <si>
    <t>Regional : Regional Cooperation on Increasing Cross-Border Energy Trading within the Central Asian Power System</t>
  </si>
  <si>
    <t>Regional : Fostering Expanded Regional Electricity and Gas Interconnection and Trade under the CAREC Energy Strategy 2030</t>
  </si>
  <si>
    <t>Regional : Implementation of Sustainable Transport For All</t>
  </si>
  <si>
    <t>Railway Sector Development in Central Asia Regional Economic Cooperation Countries</t>
  </si>
  <si>
    <t>Regional : Central Asia Regional Economic Cooperation: Midterm Review of the Transport and Trade Facilitation Strategy and Implementation Action Plan</t>
  </si>
  <si>
    <t>Regional : Central Asia Regional Economic Cooperation: Knowledge Sharing and Services in Transport and Transport Facilitation (Phase 2)</t>
  </si>
  <si>
    <t>Regional : Enhancing Road Safety for Central Asia Regional Economic Cooperation Member Countries (Phase 2)</t>
  </si>
  <si>
    <t xml:space="preserve">Khujand International Airport Emergency Loan </t>
  </si>
  <si>
    <t>Tajikistan</t>
  </si>
  <si>
    <t>RF - Khujand Airport COVID-19 Response</t>
  </si>
  <si>
    <t>Tajikistan Air Navigation</t>
  </si>
  <si>
    <t xml:space="preserve">Dushanbe Energy Loss Reduction Project </t>
  </si>
  <si>
    <t>Sugd Energy Loss Reduction project</t>
  </si>
  <si>
    <t>Resilient and Sustainable Tajikistan DPO</t>
  </si>
  <si>
    <t>AF ENERGY LOSS REDUCTION</t>
  </si>
  <si>
    <t>Wholesale Metering and Transmission Reinforcement Project</t>
  </si>
  <si>
    <t xml:space="preserve">Rural Electrification Project </t>
  </si>
  <si>
    <t xml:space="preserve">Reconnection to the Central Asian Power System Project </t>
  </si>
  <si>
    <t xml:space="preserve">Green Energy Small and Medium-Sized Enterprises Development Project </t>
  </si>
  <si>
    <t>Power Supply Options Study</t>
  </si>
  <si>
    <t xml:space="preserve">Regional Power Transmission Project </t>
  </si>
  <si>
    <t xml:space="preserve">Energy Emergency Recovery Assistance Project, Additional Financing </t>
  </si>
  <si>
    <t xml:space="preserve">Energy Emergency Recovery Assistance Project </t>
  </si>
  <si>
    <t xml:space="preserve">Tajikistan Energy Efficiency Framework </t>
  </si>
  <si>
    <t>Khatlon Energy Loss Reduction Project</t>
  </si>
  <si>
    <t xml:space="preserve">Cross Regional Power Trade </t>
  </si>
  <si>
    <t xml:space="preserve">Energy Emergency Project </t>
  </si>
  <si>
    <t>Tajikistan Power Utility Financial Recovery</t>
  </si>
  <si>
    <t>Energy Emergency - Additional Financing</t>
  </si>
  <si>
    <t>Rural Electrification Project</t>
  </si>
  <si>
    <t>Support for Preparation of the Rural Electrification, Sebzor HPP and Khorog-Qozideh Power Transmission Line Projects</t>
  </si>
  <si>
    <t>Additional Financing to Rural Electrification Project</t>
  </si>
  <si>
    <t>Energy Emergency Project</t>
  </si>
  <si>
    <t>Additional Financing to Power Utility Financial Recovery Project</t>
  </si>
  <si>
    <t>South–North 500 kV power transmission line in Tajikistan</t>
  </si>
  <si>
    <t>220 kV Lolazor–Khatlon domestic power transmission line</t>
  </si>
  <si>
    <t>Tajik section of line D of the China–Central Asia gas pipeline</t>
  </si>
  <si>
    <t>Power transmission line connecting Dushanbe with distant regions</t>
  </si>
  <si>
    <t>Bokhtar oil and gas field development</t>
  </si>
  <si>
    <t>Two combined heat and power plants in Dushanbe</t>
  </si>
  <si>
    <t>GrCF2 W2 - Dushanbe District Heating Project</t>
  </si>
  <si>
    <t>Nurek Hydropower Rehabilitation Project, Phase 1</t>
  </si>
  <si>
    <t xml:space="preserve">Golovnaya 240-Megawatt Hydropower Plant Rehabilitation Project </t>
  </si>
  <si>
    <t xml:space="preserve">Technology Transfer and Market Development for Small-Hydropower in Tajikistan </t>
  </si>
  <si>
    <t xml:space="preserve">Nurek 500 kV Switchyard Reconstruction Project </t>
  </si>
  <si>
    <t xml:space="preserve">Preparing Small-Scale Hydropower Projects for Private Sector Participation </t>
  </si>
  <si>
    <t>Qairokkum HPP Climate Resilience Upgrade</t>
  </si>
  <si>
    <t>Nurek Hydropower Rehabilitation Project Phase 2</t>
  </si>
  <si>
    <t>Additional Financing to Nurek Phase 2</t>
  </si>
  <si>
    <t>Nurek Hydropower Rehabilitation Project Phase I</t>
  </si>
  <si>
    <t>Pamir Additional Financing</t>
  </si>
  <si>
    <t>Technical Assistance for Financing Framework for Rogun Hydropower Project</t>
  </si>
  <si>
    <t xml:space="preserve">Support to Sustainable Transport Management in Dushanbe </t>
  </si>
  <si>
    <t xml:space="preserve">GrCF2 W2 - Dushanbe E-Mobility </t>
  </si>
  <si>
    <t>Dushanbe Public Transport</t>
  </si>
  <si>
    <t>GrCF2 W2 - Dushanbe E-Mobility</t>
  </si>
  <si>
    <t>Khatlon Public Transport</t>
  </si>
  <si>
    <t>Khujand Public Transport Project</t>
  </si>
  <si>
    <t>Tajik Railways Fleet Renewal</t>
  </si>
  <si>
    <t>Dushanbe–Kurgantube railway, Vahdat–Yovon section.</t>
  </si>
  <si>
    <t xml:space="preserve">Tajikistan: Road Network Sustainability Project </t>
  </si>
  <si>
    <t xml:space="preserve">CAREC Corridors 2, 3, and 5 (Obigarm-Nurobod) Road Project </t>
  </si>
  <si>
    <t xml:space="preserve">Preparing the CAREC Corridors 2, 3, and 5 (Obigarm–Nurobod) Road Project </t>
  </si>
  <si>
    <t xml:space="preserve">CAREC Corridors 2, 5, and 6 (Dushanbe–Kurgonteppa) Road Project, Additional Financing </t>
  </si>
  <si>
    <t xml:space="preserve">CAREC Corridors 2, 5, and 6 (Dushanbe–Kurgonteppa) Road Project </t>
  </si>
  <si>
    <t xml:space="preserve">CAREC Corridors 3 and 5 Enhancement Project </t>
  </si>
  <si>
    <t xml:space="preserve">CAREC Corridor 6 (Ayni–Uzbekistan Border Road) Improvement Project </t>
  </si>
  <si>
    <t xml:space="preserve">Dushanbe–Uzbekistan Border Road Improvement Project </t>
  </si>
  <si>
    <t xml:space="preserve">Roads Improvement Project </t>
  </si>
  <si>
    <t xml:space="preserve">CAREC Corridor 3 (Dushanbe–Uzbekistan Border) Improvement Project </t>
  </si>
  <si>
    <t xml:space="preserve">Shagon–Zigar Road Reconstruction, Phase III </t>
  </si>
  <si>
    <t xml:space="preserve">Dushanbe–Kyrgyz Border Road Rehabilitation Project, Phase II (Supplementary) </t>
  </si>
  <si>
    <t xml:space="preserve">Reconstruction of Kulyab–Khalaikum Road </t>
  </si>
  <si>
    <t>Road Network Sustainability Project (Additional Financing)</t>
  </si>
  <si>
    <t>Dushanbe-Uzbekistan Border Road Improvement Project</t>
  </si>
  <si>
    <t>Obigarm-Nurobod road project</t>
  </si>
  <si>
    <t>Strengthening Critical Infrastructure against Natural Hazards</t>
  </si>
  <si>
    <t>Tajikistan Preparedness and Resilience to Disasters Project</t>
  </si>
  <si>
    <t>Dushanbe-Uzbekistan Border Road Improvement Project.</t>
  </si>
  <si>
    <t>Second Phase of the Central Asia Road Links Program (CARs-2).</t>
  </si>
  <si>
    <t>Vanj River Bridge Project.</t>
  </si>
  <si>
    <t>Baldzhuvan–Sari Khosor–Guldara road infrastructure.</t>
  </si>
  <si>
    <t>Construction of road and canal systems in the towns of Qurghonteppa and Kulob</t>
  </si>
  <si>
    <t>Pakistan access to Tajikistan from Gilgit-Baltistan via China using the Karakorum Highway.</t>
  </si>
  <si>
    <t>Ayni–Uzbekistan Border Road Improvement Project.</t>
  </si>
  <si>
    <t>Dushanbe-Uzbekistan Border Improvement Project.</t>
  </si>
  <si>
    <t xml:space="preserve">Rehabilitation of the Dushanbe–Kulma–China border, section Dushanbe – Dangara with the construction of Khatlon tunnel </t>
  </si>
  <si>
    <t>Improved Maternal and Child Health through Connectivity</t>
  </si>
  <si>
    <t>Preparing the Road Network Sustainability Project</t>
  </si>
  <si>
    <t xml:space="preserve">Energy Efficiency and Renewable Energy for Sustainable Water Management in Turkmenistan </t>
  </si>
  <si>
    <t>Turkmenistan</t>
  </si>
  <si>
    <t xml:space="preserve">National Power Grid Strengthening Project </t>
  </si>
  <si>
    <t xml:space="preserve">Regional Power Interconnection Project </t>
  </si>
  <si>
    <t>Power Sector Development Project</t>
  </si>
  <si>
    <t xml:space="preserve">Improving Energy Efficiency in the Residential Buildings Sector of Turkmenistan </t>
  </si>
  <si>
    <t xml:space="preserve">Turkmenistan–Afghanistan–Pakistan–India (TAPI) Natural Gas Pipeline Project </t>
  </si>
  <si>
    <t>Preparing the TAPI Gas Pipeline Project (Phase 1)</t>
  </si>
  <si>
    <t>Turkmenistan-Afghanistan-Pakistan-India Natural Gas Pipeline Project, Phase 3</t>
  </si>
  <si>
    <t>Turkmenistan-Afghanistan-Pakistan-India Natural Gas Pipeline Project (Phase 2)</t>
  </si>
  <si>
    <t>The China-Central Asia gas pipeline, line C</t>
  </si>
  <si>
    <t>The Central Asia–China gas pipeline, line D</t>
  </si>
  <si>
    <t>The Central Asia–China gas pipeline includes three lines. Pipelines A and B are exclusively dedicated to importing gas from Turkmenistan</t>
  </si>
  <si>
    <t>Port Turkmenbashy (by Gap Inşaat Yatırım ve Dış Ticaret A. Ş.)</t>
  </si>
  <si>
    <t>Agreement to increase railway traffic on the China–Kazakhstan–Turkmenistan–Iran (CKTI) route.</t>
  </si>
  <si>
    <t xml:space="preserve">Preparing the CAREC 2, 3, and 6 (Turkmenabat–Mary–Ashgabat–Turkmenbashi) Railway Modernization Projects </t>
  </si>
  <si>
    <t xml:space="preserve">North–South Railway Project </t>
  </si>
  <si>
    <t xml:space="preserve">Construction of Bereket–Etrek–Turkmenistan–Iran Border Railway </t>
  </si>
  <si>
    <t>North-South Railway Project</t>
  </si>
  <si>
    <t>Loan, technical assistance</t>
  </si>
  <si>
    <t>Preparing the Central Asia Regional Economic Cooperation Corridors 2, 3 and 6 (Turkmenabat–Mary–Ashgabat–Turkmenbashi) Railway Modernization Projects</t>
  </si>
  <si>
    <t>Purchasing of Two Airplanes for Uzbekistan Airways Project</t>
  </si>
  <si>
    <t>Uzbekistan</t>
  </si>
  <si>
    <t>Advanced Electricity Metering Project</t>
  </si>
  <si>
    <t>ENER_INDUSTR</t>
  </si>
  <si>
    <t xml:space="preserve">Energy Efficiency Facility for Industrial Enterprises, Phase 3 </t>
  </si>
  <si>
    <t xml:space="preserve">Energy Efficiency Facility for Industrial Enterprises </t>
  </si>
  <si>
    <t>Energy Efficiency Facility for Industrial Enterprises, Phase 3</t>
  </si>
  <si>
    <t>Energy Efficiency Facility for Industrial Enterprises</t>
  </si>
  <si>
    <t>Additional Financing Energy Efficiency - Industrial Enterprises</t>
  </si>
  <si>
    <t xml:space="preserve">Modernization and Upgrade of Transmission Substations </t>
  </si>
  <si>
    <t xml:space="preserve">Talimarjan Transmission Project </t>
  </si>
  <si>
    <t xml:space="preserve">500 Kv Transmission Line Sukhan - Guzar and Substations </t>
  </si>
  <si>
    <t xml:space="preserve">Uzbekistan Power Transmission Improvement Project </t>
  </si>
  <si>
    <t xml:space="preserve">Sarimay-Djankeldy Transmission </t>
  </si>
  <si>
    <t xml:space="preserve">Electricity Sector Transformation and Resilient Transmission </t>
  </si>
  <si>
    <t>Navoi Transmission Upgrade</t>
  </si>
  <si>
    <t>UzPowerTrade Support Facility</t>
  </si>
  <si>
    <t>Modernization and Upgrade of Transmission Substations</t>
  </si>
  <si>
    <t>Electricity Sector Transformation and Resilient Transmission</t>
  </si>
  <si>
    <t xml:space="preserve">Clean Energy for Public Buildings in Uzbekistan </t>
  </si>
  <si>
    <t>Clean Energy for Buildings in Uzbekistan</t>
  </si>
  <si>
    <t xml:space="preserve">Preparing Railway Modernization Projects </t>
  </si>
  <si>
    <t xml:space="preserve">Railway Efficiency Improvement Project </t>
  </si>
  <si>
    <t xml:space="preserve">CAREC Corridor 2 (Pap–Namangan–Andijan) Railway Electrification Project </t>
  </si>
  <si>
    <t xml:space="preserve">Preparation of CAREC Corridor 2 (Pap–Namangan–Andijan) Railway Electrification Project </t>
  </si>
  <si>
    <t xml:space="preserve">Railway Electrification Investment Program </t>
  </si>
  <si>
    <t>Central Asia Regional Economic Cooperation Corridor 2 (Bukhara-Miskin-Urgench-Khiva) Railway Electrification Project</t>
  </si>
  <si>
    <t xml:space="preserve">Takhiatash Power Plant Efficiency Improvement Project </t>
  </si>
  <si>
    <t xml:space="preserve">DFF - Tashkent Pipe Plant-GET </t>
  </si>
  <si>
    <t>SUSTAINABLE AGRICULTURE AND CLIMATE CHANGE MITIGATION PROJECT (GEF)</t>
  </si>
  <si>
    <t>UZB: KANDYM GAS FIELD DEVELOPMENT</t>
  </si>
  <si>
    <t xml:space="preserve">Construction of a network of 46 automobile gas filling compressor stations. </t>
  </si>
  <si>
    <t>GAS_LINE_Line C of the Central Asia–China gas pipeline</t>
  </si>
  <si>
    <t>Preparation of Gas Infrastructure Modernization in Uzbekistan</t>
  </si>
  <si>
    <t xml:space="preserve">Talimarjan Power Project (formerly CASAREM–Talimarjan Energy Development Project) </t>
  </si>
  <si>
    <t xml:space="preserve">CASAREM-Talimarjan Power Generation and Transmission Project </t>
  </si>
  <si>
    <t xml:space="preserve">Syrdarya Power Project </t>
  </si>
  <si>
    <t>Tashkent Power Loan</t>
  </si>
  <si>
    <t>VISP: Electricity Support Facility</t>
  </si>
  <si>
    <t>Talimarjan Transmission Project</t>
  </si>
  <si>
    <t>Power Generation Efficiency Improvement Project</t>
  </si>
  <si>
    <t xml:space="preserve">District Heating Energy Efficiency Project </t>
  </si>
  <si>
    <t>Tashkent DH - Tashteplocentral Project</t>
  </si>
  <si>
    <t>Tashkent DH - Tashteploenergo Project</t>
  </si>
  <si>
    <t>District Heating Energy Efficiency Project</t>
  </si>
  <si>
    <t xml:space="preserve">Sustainable Hydropower Project </t>
  </si>
  <si>
    <t>Loan,
Technical Assistance</t>
  </si>
  <si>
    <t>Rehabilitation of HPP-18</t>
  </si>
  <si>
    <t>Rehabilitation of HPP-19</t>
  </si>
  <si>
    <t>Rehabilitation of HPP-22</t>
  </si>
  <si>
    <t>Rehabilitation of HPP-23</t>
  </si>
  <si>
    <t>Uzbekistan Climate Resilience Framework</t>
  </si>
  <si>
    <t>Construction of 8.0 MW Kamolot small hydropower station (HPS)</t>
  </si>
  <si>
    <t>Construction of 12.0 MW small HPS Tuyabuguz at the water reservoir</t>
  </si>
  <si>
    <t>Construction of a 12.0 MW small HPS on the Big Ferghana Channel</t>
  </si>
  <si>
    <t>Construction of 18.0 MW small HPS Kamchik on Ahangaran River</t>
  </si>
  <si>
    <t>Construction of 69.0 MW small HPS cascade Zarchob on Tupalang River</t>
  </si>
  <si>
    <t>Modernization of Farhad HPS by expanding capacity to 127.0 MW (1st phase)</t>
  </si>
  <si>
    <t>Modernization of Lower Cascade–Boysun HPS (HPS No. 14) to 15.0 MW</t>
  </si>
  <si>
    <t>Modernization of Cascade–Kadirinskiy HPS (HPS No. 3) to 15.34 MW</t>
  </si>
  <si>
    <t>Modernization of Cascade–Tashkentskiy HPS (HPS No. 9) to 16.6 MW</t>
  </si>
  <si>
    <t>Modernization of the branch of Shakhrikhan Southern Ferghana Canal-1 cascades HPS to 7.05 MW</t>
  </si>
  <si>
    <t>Modernization of the branch of Shakhrikhan Southern Ferghana Canal-2 cascades HPS to 7.05 MW</t>
  </si>
  <si>
    <t>Rural Renewable Energy Development</t>
  </si>
  <si>
    <t>GrCF2 W2 E2 - Samarkand E-Bus Project</t>
  </si>
  <si>
    <t xml:space="preserve">Pap–Angren Railway </t>
  </si>
  <si>
    <t>Pap-Angren Railway</t>
  </si>
  <si>
    <t>Construction of the metropolitan ring around Tashkent city (52.1 km).</t>
  </si>
  <si>
    <t xml:space="preserve">CAREC Corridor 2 (Pap-Namangan-Andijan) Railway Electrification Project, Additional Financing </t>
  </si>
  <si>
    <t xml:space="preserve">CAREC Corridor 2 Karakalpakstan Road (A380 Kungrad to Daut-Ata Section) Project </t>
  </si>
  <si>
    <t xml:space="preserve">Second CAREC Corridor 2 Road Investment Program, Tranche 3 </t>
  </si>
  <si>
    <t xml:space="preserve">Third CAREC Corridor Road Investment Program </t>
  </si>
  <si>
    <t>Second CAREC Corridor 2 Road Investment Program, Tranche 2</t>
  </si>
  <si>
    <t xml:space="preserve">CAREC Corridor 2 Road Investment Program, Tranche 3 </t>
  </si>
  <si>
    <t xml:space="preserve">CAREC Corridor 6 (Marakand–Karshi) Railway Electrification Project </t>
  </si>
  <si>
    <t>Second CAREC Corridor 2 Road Investment Program 2, Tranche 1</t>
  </si>
  <si>
    <t>CAREC Corridor 2 Road Investment Program, Tranche 2</t>
  </si>
  <si>
    <t xml:space="preserve">CAREC Corridor 2 Road Investment Program 2 </t>
  </si>
  <si>
    <t xml:space="preserve">Reconstruction and Upgrade of Road in Surkhandarya Region (M39) Project </t>
  </si>
  <si>
    <t>CAREC Corridor 2 Road Investment Program, Tranche 1</t>
  </si>
  <si>
    <t xml:space="preserve">CAREC Corridor 2 Road Investment Program </t>
  </si>
  <si>
    <t xml:space="preserve">National Road Development Project </t>
  </si>
  <si>
    <t>Loan, Technical Assistance</t>
  </si>
  <si>
    <t xml:space="preserve">Preparing the Surkhandarya Regional Road Project </t>
  </si>
  <si>
    <t xml:space="preserve">Kashkadarya Regional Road Project </t>
  </si>
  <si>
    <t xml:space="preserve">Rural Infrastructure Development Project </t>
  </si>
  <si>
    <t xml:space="preserve">Regional Roads Development Project </t>
  </si>
  <si>
    <t>Rural Infrastructure Development Project</t>
  </si>
  <si>
    <t>Regional Roads Development Project</t>
  </si>
  <si>
    <t>Organisation of production of road-construction equipment and machinery in Tashkent city (100 units total).</t>
  </si>
  <si>
    <t>Refurbishment of the Guzar–Bukhara–Nukus–Beinau A-380 highway</t>
  </si>
  <si>
    <t>Preparing Road Modernization Projects</t>
  </si>
  <si>
    <t>Sherabad Solar Power Project</t>
  </si>
  <si>
    <t>Uzbekistan : Samarkand Solar Power Project</t>
  </si>
  <si>
    <t>Jizzakh Solar Power Project</t>
  </si>
  <si>
    <t xml:space="preserve">Navoi Solar Power Project </t>
  </si>
  <si>
    <t xml:space="preserve">Samarkand Solar Power Project </t>
  </si>
  <si>
    <t>Jizzakh Solar Revolving Facility</t>
  </si>
  <si>
    <t>Nur Navoi</t>
  </si>
  <si>
    <t>Samarkand Solar Power Plant</t>
  </si>
  <si>
    <t xml:space="preserve">Samarkand Solar Revolving Facility
</t>
  </si>
  <si>
    <t>Sherabad Solar Revolving Facility</t>
  </si>
  <si>
    <t>Navoi Scaling Solar Independent Power Producer Project</t>
  </si>
  <si>
    <t>Solar Energy Development</t>
  </si>
  <si>
    <t>Design and Strengthening of the Solar Energy Institute</t>
  </si>
  <si>
    <t>Second Solar Power Project</t>
  </si>
  <si>
    <t>Promoting Distributed Solar Photovoltaic Systems for Enhanced Access to Energy</t>
  </si>
  <si>
    <t>Bash Wind Power Project</t>
  </si>
  <si>
    <t>Dzhankeldy Wind Power Project</t>
  </si>
  <si>
    <t>Uzbekistan Bash WPP</t>
  </si>
  <si>
    <t>Uzbekistan Dzhankeldy WPP</t>
  </si>
  <si>
    <t>Uzbekistan Karakalpakstan WPP</t>
  </si>
  <si>
    <t>Uzbekistan Wind Guarantee</t>
  </si>
  <si>
    <t>Guarantee</t>
  </si>
  <si>
    <t>WIND_Zarafshon Wind</t>
  </si>
  <si>
    <t>WIND_Zarafshon Wind - VAT Facility</t>
  </si>
  <si>
    <t xml:space="preserve">Energy efficiency of public buidlings </t>
  </si>
  <si>
    <t>Reduction in energy use of public buildings contributes to decarbonisation in several ways:
Lower greenhouse gas emissions: Public buildings, such as government offices, schools, hospitals, and libraries, consume a significant amount of energy for heating, cooling, lighting, and operating various equipment. By reducing energy use in these buildings, we can directly lower the associated greenhouse gas emissions, particularly those resulting from fossil fuel-based electricity generation.
Energy efficiency improvements: Implementing energy-efficient measures in public buildings, such as insulation, efficient HVAC (heating, ventilation, and air conditioning) systems, LED lighting, and smart building controls, can significantly reduce energy consumption. These measures help optimize energy use, minimizing waste and reducing the need for energy-intensive operations. The resulting energy savings directly contribute to decarbonisation efforts.
Role model for the community: Public buildings often serve as examples and role models for the community. When public institutions prioritize energy efficiency and showcase successful energy reduction initiatives, it can inspire and motivate individuals, businesses, and other organizations to follow suit. This ripple effect can lead to wider adoption of energy-saving practices across society, further contributing to decarbonisation at a larger scale.
Cost savings and budget allocation: Reducing energy use in public buildings can result in significant cost savings on energy bills for public institutions. These savings can then be reallocated to other areas, such as education, healthcare, or infrastructure improvements. By optimizing energy use and reducing operational expenses, public budgets can be better utilized to support sustainable development and climate action.
Job creation and economic benefits: Retrofitting public buildings and implementing energy-efficient measures require skilled labor, creating job opportunities in the green building sector. This can stimulate local economies, provide employment opportunities, and drive innovation in sustainable construction and energy technologies. Additionally, reduced energy costs for public institutions free up resources that can be reinvested in local communities, supporting economic growth and resilience.
By focusing on reducing energy use in public buildings, we can make significant strides in decarbonisation efforts, demonstrating leadership, inspiring broader action, and contributing to a more sustainable and climate-friendly future.</t>
  </si>
  <si>
    <t>ENER_R_BUILD</t>
  </si>
  <si>
    <t xml:space="preserve">Energy efficiency of residential buidlings </t>
  </si>
  <si>
    <t>Energy-efficient design and construction of residential buildings contribute to decarbonisation in several ways:
Reduced energy consumption: Energy-efficient design incorporates features such as high-quality insulation, efficient windows, and airtight building envelopes. These elements minimize heat loss during winter and heat gain during summer, reducing the need for space heating and cooling. Additionally, energy-efficient appliances, lighting, and HVAC (heating, ventilation, and air conditioning) systems further reduce energy consumption in residential buildings. By lowering energy demand, the reliance on fossil fuel-based electricity for heating and cooling is reduced, resulting in decreased carbon emissions.
Renewable energy integration: Energy-efficient buildings are often designed with renewable energy integration in mind. They can incorporate solar panels, wind turbines, or geothermal systems to generate clean and renewable energy on-site. By producing renewable energy locally, residential buildings can reduce their reliance on grid electricity, which often comes from carbon-intensive sources. This integration of renewable energy technologies contributes to decarbonisation efforts and reduces the overall carbon footprint of residential buildings.
Improved indoor comfort: Energy-efficient design emphasizes indoor comfort through effective insulation, proper ventilation, and efficient heating and cooling systems. By providing a comfortable living environment, energy-efficient buildings promote occupant satisfaction and well-being. This can result in reduced energy consumption from individual residents seeking additional heating or cooling solutions, thereby contributing to decarbonisation by minimizing energy waste.
Lifecycle carbon footprint: Energy-efficient design and construction also consider the materials used in building construction. By selecting sustainable and low-carbon building materials, the overall lifecycle carbon footprint of residential buildings can be reduced. This includes considering the embodied energy of materials, their sourcing, manufacturing, transportation, and eventual disposal. Minimizing the carbon emissions associated with construction materials and processes contributes to decarbonisation efforts.
Education and behavior change: Energy-efficient residential buildings provide an opportunity for education and behavior change. Occupants can learn about the benefits of energy efficiency, such as lower utility bills and reduced environmental impact. Energy-efficient design can also incorporate energy monitoring systems and user-friendly interfaces to encourage residents to track and optimize their energy consumption. This awareness and engagement can lead to sustainable lifestyle changes, including energy conservation habits and a broader understanding of decarbonisation goals.
By prioritizing energy-efficient design and construction of residential buildings, we can significantly reduce energy consumption, lower carbon emissions, and promote sustainable living. These efforts contribute to decarbonisation goals, create more comfortable and healthy living environments, and foster a broader awareness of sustainable practices among residents.</t>
  </si>
  <si>
    <t>Energy Efficient Lighting</t>
  </si>
  <si>
    <t>Energy-efficient lighting contributes to decarbonisation in the following ways:
Reduced electricity consumption: Energy-efficient lighting technologies, such as LED (light-emitting diode) bulbs, use significantly less electricity compared to traditional incandescent or fluorescent lighting. LED bulbs consume up to 80% less energy while producing the same amount of light, resulting in substantial energy savings. By reducing electricity consumption, energy-efficient lighting helps decrease the demand for electricity generated from fossil fuel sources, thereby reducing associated carbon emissions.
Lower greenhouse gas emissions: Electricity generation is a significant source of greenhouse gas emissions, particularly if the electricity comes from fossil fuels like coal or natural gas. By using energy-efficient lighting, the overall electricity demand is reduced, leading to lower emissions from power plants. This is particularly important as more countries shift towards cleaner energy sources such as renewables. Energy-efficient lighting plays a crucial role in aligning electricity consumption with the decarbonisation of the energy grid.
Extended lifespan and reduced waste: Energy-efficient lighting, especially LED bulbs, typically have much longer lifespans compared to traditional bulbs. This means less frequent replacement and less waste generated. Traditional incandescent bulbs have a much shorter lifespan and are less efficient, resulting in higher replacement rates and increased waste disposal. By using energy-efficient lighting with longer lifespans, we can reduce the environmental impact associated with the production, disposal, and transportation of lighting products.
Heat reduction and cooling energy savings: Energy-efficient lighting generates less heat compared to traditional lighting technologies. This is particularly important in warmer climates or during summer months when buildings require cooling. Traditional incandescent or halogen lights produce more heat, increasing the cooling load on air conditioning systems. By using energy-efficient lighting, the reduced heat output can lead to lower cooling energy requirements and associated carbon emissions.
Incentivizing renewable energy adoption: Energy-efficient lighting can play a role in supporting the adoption of renewable energy sources. As the electricity demand decreases due to energy-efficient lighting, it becomes easier to meet that reduced demand with renewable energy sources. The integration of energy-efficient lighting with renewable energy systems, such as solar panels or wind turbines, further enhances the overall decarbonisation of the energy system.
By transitioning to energy-efficient lighting technologies, we can achieve significant energy savings, reduce greenhouse gas emissions from electricity generation, minimize waste, and promote the adoption of renewable energy sources. These collective efforts contribute to decarbonisation goals and help create a more sustainable and low-carbon future.</t>
  </si>
  <si>
    <t>Energy efficient electricity transmission</t>
  </si>
  <si>
    <t>Reduction of energy loss in transmission lines contributes to decarbonisation in the following ways:
Efficient electricity transmission: Energy loss occurs during the transmission and distribution of electricity over long distances. By minimizing energy losses in transmission lines, more electricity generated from renewable sources can reach consumers without being wasted. This efficiency in electricity transmission ensures that a larger proportion of renewable energy produced is utilized, reducing the need for additional energy generation from fossil fuels.
Renewable energy integration: Renewable energy sources, such as solar and wind, are often located in remote areas with abundant natural resources. Efficient transmission lines allow for the integration of renewable energy from these areas into the wider power grid. By optimizing energy transmission and minimizing losses, renewable energy can be effectively harnessed and distributed to meet the electricity demand in different regions, reducing the reliance on carbon-intensive energy sources.
Grid stability and reliability: Energy losses in transmission lines can lead to voltage drops and power fluctuations, potentially affecting the stability and reliability of the electrical grid. When energy losses are reduced, the grid can maintain stable voltage levels and consistent power supply. This reliability is crucial for the effective integration of renewable energy sources, as it ensures a smooth and uninterrupted flow of clean electricity.
Avoidance of additional generation capacity: When energy losses are minimized, more electricity reaches consumers, reducing the need for additional generation capacity. This avoids the construction of new power plants, particularly those relying on fossil fuels. By optimizing energy transmission and reducing losses, the existing generation capacity can be utilized more effectively, supporting decarbonisation by avoiding the carbon emissions associated with new power plants.
Cost savings and affordability: Reducing energy losses in transmission lines leads to cost savings for utilities and consumers. When more electricity reaches consumers, it reduces the need for additional infrastructure investments and operational expenses. These cost savings can be passed on to consumers, making electricity more affordable and encouraging energy efficiency and the adoption of renewable energy technologies.
By focusing on minimizing energy losses in transmission lines, we can improve the efficiency, reliability, and affordability of the electricity grid while maximizing the utilization of renewable energy sources. This contributes to the decarbonisation of the energy sector by reducing reliance on fossil fuels, optimizing renewable energy integration, and ensuring a sustainable and resilient power supply.</t>
  </si>
  <si>
    <t>Hydropower development</t>
  </si>
  <si>
    <t xml:space="preserve">
Hydropower development contributes to decarbonisation in several ways:
Clean and renewable energy generation: Hydropower harnesses the energy of flowing or falling water to generate electricity. It is a clean and renewable energy source that does not emit greenhouse gases during operation, unlike fossil fuel-based power plants. By increasing hydropower capacity, we can generate more electricity from a sustainable and low-carbon source, reducing reliance on fossil fuels and decreasing carbon emissions.
Grid stability and renewable energy integration: Hydropower plants can provide grid stability and flexibility to accommodate intermittent renewable energy sources like solar and wind. As hydropower is dispatchable, it can be ramped up or down quickly to match fluctuations in renewable energy generation. This enables better integration of variable renewables into the grid, ensuring a stable and reliable electricity supply while reducing the need for backup power from fossil fuel-based plants.
Energy storage and balancing: Hydropower reservoirs can act as energy storage systems. Excess electricity generated during periods of low demand or high renewable energy generation can be used to pump water uphill into the reservoir. This stored energy can be released later during periods of high demand or when renewable energy supply is low. This balancing and storage capability of hydropower helps optimize the utilization of intermittent renewable energy, reducing curtailment and the need for backup fossil fuel generation.
Long lifespan and durability: Hydropower facilities have long lifespans and can operate for several decades. This longevity ensures a stable and consistent source of clean energy over an extended period. The durability of hydropower infrastructure, when properly maintained, allows for sustainable energy generation without significant emissions or the need for frequent replacement, contributing to long-term decarbonisation efforts.
Job creation and local economic development: Hydropower development often involves significant infrastructure construction and operation, creating employment opportunities and stimulating local economies. The planning, design, construction, and maintenance of hydropower projects require a skilled workforce, leading to job creation in various sectors. The revenue generated from hydropower projects can also be reinvested in local communities, supporting sustainable development and economic growth.
Carbon offset and emission reduction programs: Hydropower projects can contribute to carbon offset and emission reduction programs. As a low-carbon energy source, hydropower projects can generate carbon credits that can be traded and used to offset emissions in other sectors. This financial mechanism encourages further investment in clean energy and supports broader decarbonisation initiatives.
While hydropower development offers numerous benefits for decarbonisation, it's important to consider potential environmental and social impacts associated with specific projects. Proper planning, assessment, and implementation are crucial to ensure sustainable and responsible hydropower development, minimizing any adverse effects on ecosystems, local communities, and cultural heritage.</t>
  </si>
  <si>
    <t>Energy equipment</t>
  </si>
  <si>
    <t>The modernization of energy equipment for reaching stability and reliability of the power system can contribute to decarbonisation in several ways:
Integration of renewable energy: Modernizing energy equipment allows for better integration of renewable energy sources into the power system. Renewable energy generation, such as solar and wind, is often intermittent and variable. By upgrading energy equipment, such as smart grids, advanced control systems, and energy storage technologies, the power system can efficiently accommodate and balance the fluctuations in renewable energy generation. This improves the stability and reliability of the grid while maximizing the utilization of clean energy sources, contributing to decarbonisation efforts.
Grid optimization and energy efficiency: Modern energy equipment enables grid optimization and energy efficiency measures. Advanced monitoring, control, and automation systems help identify inefficiencies and optimize the utilization of energy resources. This includes load management, demand response programs, and voltage regulation, which reduce energy waste and improve overall system efficiency. By minimizing losses and improving the performance of energy equipment, the power system becomes more efficient and less reliant on carbon-intensive energy sources.
Enhanced grid resilience: Modern energy equipment enhances the resilience of the power system against disruptions, including extreme weather events and natural disasters. Robust infrastructure, such as intelligent sensors, fault detection systems, and self-healing capabilities, helps detect and isolate faults, allowing for faster restoration of power. This resilience improves the reliability and availability of clean energy supply, even in challenging conditions, supporting the decarbonisation transition.
Advanced monitoring and predictive maintenance: Modern energy equipment incorporates advanced monitoring and predictive maintenance capabilities. Real-time data collection and analysis enable proactive identification of potential equipment failures, optimizing maintenance schedules and reducing downtime. This leads to improved reliability and reduced risk of power outages, ensuring a continuous supply of clean energy. By minimizing disruptions and maximizing equipment lifespan, the need for emergency backup generation from fossil fuel-based power plants is reduced.
Electrification and energy system integration: Modern energy equipment facilitates the integration of different energy systems, including electricity, heating, and transportation. Through smart grid technologies, intelligent metering, and energy management systems, energy flows and consumption patterns can be optimized. This integration supports the electrification of other sectors, such as heating and transportation, enabling the decarbonisation of these traditionally carbon-intensive areas. By utilizing cleaner energy sources for various applications, overall carbon emissions can be significantly reduced.
Grid-scale energy storage: Modern energy equipment includes advancements in grid-scale energy storage technologies. Energy storage systems, such as battery storage, pumped hydro storage, or advanced thermal storage, help balance supply and demand, smoothing out fluctuations in renewable energy generation. These storage technologies allow for the effective integration of intermittent renewable energy sources into the power system, ensuring a reliable and stable energy supply while reducing the need for backup power from fossil fuel-based plants.
By modernizing energy equipment and adopting advanced technologies, the stability, reliability, and efficiency of the power system can be improved. This enables the seamless integration of renewable energy sources, enhances grid resilience, and supports the electrification of other sectors. Through these efforts, modernization contributes to the decarbonisation of the energy sector by reducing reliance on carbon-intensive sources and promoting the utilization of clean and sustainable energy.</t>
  </si>
  <si>
    <t>Gas transmission network</t>
  </si>
  <si>
    <t>The development of a gas transmission line can have both positive and negative implications for decarbonisation efforts, depending on the type of gas being transmitted and the overall energy transition context.
Positive contributions to decarbonisation:
Transition to low-carbon gases: Gas transmission lines can support the transition from high-carbon fossil fuels, such as coal and oil, to low-carbon natural gas. Natural gas has a lower carbon content compared to other fossil fuels, resulting in lower carbon dioxide (CO2) emissions when burned for energy generation. By replacing more carbon-intensive fuels, the use of natural gas in power plants and industrial processes can contribute to decarbonisation.
Backup for intermittent renewable energy: Gas transmission lines can provide a backup power source for intermittent renewable energy generation, such as wind and solar. During periods when renewable energy supply is insufficient, gas-fired power plants can quickly ramp up and fill the energy gap, ensuring a reliable electricity supply. This flexibility supports the integration of renewable energy sources into the grid, reducing the need for more carbon-intensive backup options like coal-fired power plants.
Carbon capture and storage (CCS): Gas transmission lines can facilitate the transportation of captured CO2 for storage or utilization through carbon capture and storage (CCS) technologies. CCS involves capturing CO2 emissions from industrial processes or power generation and storing them underground. By connecting CO2 capture facilities to gas transmission lines, captured CO2 can be transported to suitable storage sites, helping to reduce greenhouse gas emissions.
Negative considerations for decarbonisation:
Methane emissions: Natural gas, which is commonly transported through gas transmission lines, is primarily composed of methane. Methane is a potent greenhouse gas, with a significantly higher global warming potential than CO2 over a shorter timeframe. Methane leakage during the production, transportation, and distribution of natural gas can offset the climate benefits of using natural gas. To mitigate this, it is crucial to address methane leakage and employ rigorous monitoring and mitigation measures to minimize emissions.
Long-term dependence on fossil fuels: While natural gas is considered a lower-carbon option compared to coal and oil, it is still a fossil fuel and emits CO2 when burned for energy. Overreliance on natural gas without a clear plan for further decarbonisation may impede the transition to renewable energy sources. To achieve significant decarbonisation, efforts should be focused on increasing the share of renewable energy, energy efficiency, and electrification, while carefully considering the role of natural gas in the energy mix.
Lock-in effect: Investing in new gas transmission infrastructure creates a long-term commitment to the use of natural gas. This can potentially create a lock-in effect, where future decarbonisation efforts may face challenges due to the sunk costs and infrastructure dedicated to natural gas transmission. Therefore, careful planning and considering the long-term energy transition goals are essential to avoid locking in fossil fuel-dependent infrastructure.
It is important to emphasize that while the development of gas transmission lines may have some short-term benefits for decarbonisation, it should be part of a broader strategy that prioritizes renewable energy deployment, energy efficiency improvements, and the reduction of greenhouse gas emissions. The ultimate goal should be to transition to a fully decarbonised energy system based on renewable energy sources.</t>
  </si>
  <si>
    <t>Solar power plant</t>
  </si>
  <si>
    <t>Solar power plant development can contribute significantly to decarbonisation in the following ways:
Carbon-free electricity generation: Solar power plants generate electricity without emitting greenhouse gases or other harmful pollutants. Solar energy is harnessed by capturing sunlight through photovoltaic (PV) panels or concentrating solar power (CSP) technologies. By replacing fossil fuel-based power generation with solar power, carbon emissions associated with electricity production can be dramatically reduced, leading to a significant decarbonisation of the energy sector.
Renewable energy integration: Solar power plants can be integrated into existing electricity grids, diversifying the energy mix and increasing the share of renewable energy sources. Solar energy production is particularly advantageous because it often aligns with peak electricity demand, especially during daylight hours. This allows solar power to complement other renewable sources with varying generation profiles, such as wind power. By integrating solar power into the grid, the reliance on fossil fuel-based generation is reduced, contributing to decarbonisation.
Distributed generation and energy independence: Solar power plants can be developed at various scales, including large utility-scale installations and smaller distributed generation systems. Distributed solar installations on rooftops or in communities offer the advantage of generating clean energy closer to the point of consumption, reducing transmission losses and the need for extensive grid infrastructure. This decentralized approach promotes energy independence, reduces transmission demands, and supports local decarbonisation efforts.
Job creation and economic growth: Solar power plant development contributes to job creation and economic growth. The installation, operation, and maintenance of solar power plants require skilled labor and provide employment opportunities across the value chain. The growth of the solar industry stimulates local economies, attracting investments and supporting related industries, such as manufacturing, construction, and services. The development of a robust solar sector can create long-term sustainable jobs and foster economic development, contributing to the overall decarbonisation of the energy and industrial sectors.
Technological advancements and cost reductions: The continued development of solar power plants drives technological advancements and cost reductions. Over the years, solar technologies have become more efficient, reliable, and affordable. Advances in PV panel efficiency, energy storage systems, and solar tracking technologies have improved the performance and competitiveness of solar power plants. As costs decline, solar energy becomes increasingly attractive, making it a viable and cost-effective option for electricity generation, further accelerating the decarbonisation of the energy sector.
Environmental benefits: Solar power plant development offers numerous environmental benefits beyond carbon reduction. Solar energy generation does not produce air or water pollution, reducing harmful emissions that contribute to air quality degradation and climate change. Solar power also has a lower water footprint compared to conventional power generation methods, conserving water resources, which is particularly important in water-stressed regions. By minimizing environmental impacts, solar power plants contribute to overall sustainability and the transition to a low-carbon, environmentally friendly energy system.
In summary, solar power plant development contributes to decarbonisation by providing carbon-free electricity, integrating renewable energy into the grid, supporting distributed generation, creating jobs and economic growth, driving technological advancements, and offering various environmental benefits. By harnessing the abundant and clean energy from the sun, solar power plays a crucial role in reducing reliance on fossil fuels and mitigating climate change.</t>
  </si>
  <si>
    <t>Power plant conversion from coal to gas</t>
  </si>
  <si>
    <t>Power plant conversion from coal to gas can contribute to decarbonisation in several ways:
Reduced greenhouse gas emissions: Natural gas is a lower-carbon fuel compared to coal. When natural gas is burned for electricity generation, it produces fewer carbon dioxide (CO2) emissions per unit of energy produced. Converting coal-fired power plants to natural gas can significantly reduce the carbon footprint of the power generation process. This shift helps mitigate climate change by decreasing the overall greenhouse gas emissions associated with electricity production.
Air quality improvements: Coal combustion releases various pollutants, including sulfur dioxide (SO2), nitrogen oxides (NOx), and particulate matter. These pollutants have adverse effects on air quality and human health. Converting coal-fired power plants to natural gas significantly reduces emissions of these pollutants, leading to improved local air quality and public health benefits. The combustion of natural gas produces lower levels of SO2, NOx, and particulate matter, resulting in reduced pollution and associated health risks.
Flexibility for renewable energy integration: Natural gas power plants can provide operational flexibility to accommodate the intermittent nature of renewable energy sources like solar and wind. Gas-fired power plants can quickly ramp up or down their electricity output, enabling them to complement the variable generation from renewables. This flexibility enhances grid stability, enables better integration of renewable energy, and facilitates the transition to a more renewable-based electricity system.
Potential for carbon capture and storage (CCS): Converting coal-fired power plants to natural gas creates an opportunity to implement carbon capture and storage (CCS) technologies. CCS involves capturing CO2 emissions from power plants and storing them underground to prevent their release into the atmosphere. Natural gas power plants are more amenable to CCS than coal-fired plants due to the higher concentration of CO2 in the exhaust gases. Retrofitting natural gas power plants with CCS can further reduce the carbon emissions associated with natural gas combustion, enabling deeper decarbonisation.
Infrastructure utilization: Converting coal-fired power plants to natural gas allows for the utilization of existing power plant infrastructure, including transmission lines and grid connections. Retrofitting existing facilities to accommodate natural gas can reduce the need for new construction and associated environmental impacts. This repurposing of infrastructure supports the efficient use of resources and can expedite the transition away from coal-based electricity generation.
It's important to note that while the conversion of coal-fired power plants to natural gas can provide significant benefits in terms of carbon emissions reduction and air quality improvements, natural gas is still a fossil fuel. To achieve long-term decarbonisation, it is essential to complement such conversions with a transition towards renewable energy sources and a comprehensive strategy that includes energy efficiency measures, grid modernization, and the development of sustainable and carbon-neutral energy systems.</t>
  </si>
  <si>
    <t>Wind power plant</t>
  </si>
  <si>
    <t>Wind power plant development contributes to decarbonisation in the following ways:
Carbon-free electricity generation: Wind power plants harness the kinetic energy of the wind to generate electricity without emitting greenhouse gases or other harmful pollutants. By displacing fossil fuel-based electricity generation, wind power helps reduce carbon dioxide (CO2) emissions associated with the power sector. It provides a clean and renewable source of energy, contributing to the decarbonisation of the electricity supply and mitigating climate change.
Renewable energy integration: Wind power plants can be integrated into existing electricity grids, diversifying the energy mix and increasing the share of renewable energy sources. Wind energy complements other renewable sources, such as solar power, as wind resources are often available when solar resources are limited (e.g., at night or during cloudy periods). By combining different renewable energy technologies, a more reliable and consistent power supply can be achieved, reducing the need for fossil fuel-based generation and promoting decarbonisation.
Job creation and economic growth: Wind power plant development creates jobs and drives economic growth. The installation, operation, and maintenance of wind farms require skilled labor and support industries, such as manufacturing, construction, and services. The growth of the wind industry stimulates local economies, attracts investments, and generates employment opportunities. This contributes to the overall decarbonisation of the energy sector while fostering sustainable economic development.
Technological advancements and cost reductions: The continued development of wind power plants drives technological advancements and cost reductions. Advances in turbine design, rotor efficiency, and materials have significantly improved the performance and reliability of wind turbines. As a result, the cost of wind energy has declined over the years, making it increasingly competitive with fossil fuel-based electricity generation. Technological progress and economies of scale have led to larger wind turbines, higher capacity factors, and enhanced energy production, further supporting decarbonisation efforts.
Environmental benefits: Wind power plants offer numerous environmental benefits beyond carbon reduction. Wind energy production does not produce air or water pollution, reducing harmful emissions that contribute to air quality degradation and climate change. Wind power plants have a lower water footprint compared to conventional power generation methods, helping conserve water resources. By minimizing environmental impacts, wind power supports sustainable development and the transition to a low-carbon energy system.
Energy security and independence: Wind power contributes to energy security and independence by diversifying the energy sources and reducing reliance on imported fossil fuels. Wind is an indigenous and abundant resource in many regions, allowing countries to tap into their domestic energy potential. By harnessing wind energy, nations can enhance their energy self-sufficiency, reduce energy imports, and promote a more resilient and sustainable energy system.
In summary, wind power plant development contributes to decarbonisation by providing carbon-free electricity, integrating renewable energy into the grid, creating jobs and economic growth, driving technological advancements, and offering various environmental benefits. By harnessing the power of the wind, wind energy plays a crucial role in reducing the carbon footprint of the energy sector and advancing the transition to a cleaner and more sustainable energy future.</t>
  </si>
  <si>
    <t xml:space="preserve">Energy efficiency of district heating </t>
  </si>
  <si>
    <t>Rehabilitation and upgrade of the district heating distribution network can contribute to decarbonisation in the following ways:
Energy efficiency: A well-maintained and upgraded district heating distribution network improves energy efficiency. Upgrades can include insulation improvements, replacement of outdated pipes, and the installation of more efficient heat exchangers and pumps. By reducing heat losses during distribution, less heat energy is wasted, resulting in higher overall system efficiency. Improved energy efficiency lowers the demand for heat production, which can be supplied by cleaner and more sustainable sources, thus contributing to decarbonisation.
Integration of renewable energy sources: Upgrading the district heating distribution network enables the integration of renewable energy sources, such as biomass, geothermal energy, or waste heat recovery. By optimizing the network's infrastructure and control systems, it becomes easier to incorporate and distribute heat from renewable sources. Utilizing renewable energy for district heating reduces reliance on fossil fuel-based heating systems, leading to a significant reduction in carbon emissions.
Decentralized energy production: Upgraded district heating networks can facilitate the development of decentralized energy production systems, including combined heat and power (CHP) plants and small-scale renewable energy installations. These distributed energy resources can be strategically located closer to demand centers, reducing transmission losses and optimizing the use of waste heat. Decentralized energy production lowers the reliance on centralized fossil fuel-based power plants, contributing to decarbonisation efforts.
Fuel flexibility and transition: Upgraded district heating networks can accommodate a broader range of heat sources, including low-carbon and renewable alternatives. This flexibility allows for a smoother transition from fossil fuel-based heat sources to cleaner options. The rehabilitation of the distribution network ensures that it can handle different heat sources, such as natural gas, biofuels, or district-scale heat pumps. As cleaner energy sources become more available and cost-effective, the network can adapt, supporting the decarbonisation of the heating sector.
Demand response and energy optimization: Upgraded district heating networks can incorporate advanced monitoring and control systems, enabling demand response strategies and energy optimization. Real-time monitoring and analytics allow for better management of heat supply and demand, optimizing the overall system operation. This optimization reduces energy waste, avoids overheating, and matches the heat supply to the actual demand. By minimizing energy losses and maximizing efficiency, the rehabilitation and upgrade of the distribution network contribute to the decarbonisation of the heating sector.
Reduced air pollution: An improved district heating distribution network helps reduce air pollution associated with individual heating systems, such as coal-fired boilers or inefficient gas furnaces. By replacing individual heating units with a centralized and upgraded district heating network, emissions of pollutants, including sulfur dioxide (SO2), nitrogen oxides (NOx), and particulate matter, can be significantly reduced. This leads to improved local air quality and public health benefits, aligning with decarbonisation and sustainability goals.
In summary, the rehabilitation and upgrade of the district heating distribution network contribute to decarbonisation by improving energy efficiency, integrating renewable energy sources, supporting decentralized energy production, enabling fuel flexibility, optimizing energy use, and reducing air pollution. By modernizing the network infrastructure and systems, district heating becomes a more sustainable and efficient solution for meeting heating needs, fostering the transition to a low-carbon energy system.</t>
  </si>
  <si>
    <t>Liquefied natural gas (LNG) production</t>
  </si>
  <si>
    <t>Liquefied natural gas (LNG) production can lead to decarbonisation in a number of ways, including:
Using renewable energy to power LNG production. LNG production can be powered by renewable energy sources, such as solar and wind power. This can help to reduce the emissions associated with LNG production.
Capturing and storing carbon dioxide (CO2). CO2 can be captured from the emissions of LNG production and stored underground. This can help to prevent CO2 from entering the atmosphere and contributing to climate change.
Using LNG to displace other fossil fuels. LNG can be used to displace other fossil fuels, such as coal and oil. This can help to reduce the emissions associated with the use of these fuels.
It is important to note that LNG production is still a fossil fuel-based process, and it does emit greenhouse gases. However, LNG can be a cleaner alternative to other fossil fuels, and it can help to reduce emissions in some cases.</t>
  </si>
  <si>
    <t>Energy Efficiency for Industrial Enterprises</t>
  </si>
  <si>
    <t>Construction of thermal power plants running on natural gas</t>
  </si>
  <si>
    <t>The construction of thermal power plants running on natural gas can contribute to decarbonization efforts in the following ways:
Lower Carbon Emissions: Compared to coal-fired power plants, natural gas power plants produce lower carbon dioxide (CO2) emissions per unit of electricity generated. Natural gas has a lower carbon content, resulting in reduced greenhouse gas emissions when burned. Constructing natural gas power plants helps replace older, more carbon-intensive coal plants, thereby lowering overall carbon emissions from the power sector.
Transition Fuel: Natural gas power plants can serve as a transitional energy source as societies move towards cleaner energy systems. They provide a flexible and relatively low-carbon option compared to coal or oil-fired plants. By constructing natural gas power plants, countries can reduce their dependence on more carbon-intensive fuels and accelerate the transition to renewable energy sources.
Smoother Integration of Renewable Energy: Natural gas power plants can complement the intermittent nature of renewable energy sources, such as solar and wind power. These plants can ramp up quickly to meet electricity demand during periods of low renewable energy generation or fluctuating energy demand. By providing a reliable backup and flexibility to the grid, natural gas power plants support the integration of renewable energy, facilitating a more sustainable and reliable power system.
Emission Reduction Technologies: Modern natural gas power plants often incorporate advanced emission reduction technologies, such as combined-cycle systems or carbon capture and storage (CCS). Combined-cycle systems increase the overall efficiency of power generation, resulting in lower fuel consumption and emissions. CCS technologies capture and store CO2 emissions, further reducing the carbon footprint of natural gas power plants. The construction of new natural gas power plants can facilitate the adoption and implementation of these emission reduction technologies.
Air Quality Benefits: Compared to coal-fired power plants, natural gas power plants have lower emissions of pollutants such as sulfur dioxide (SO2), nitrogen oxides (NOx), and particulate matter. Constructing natural gas power plants can lead to improvements in local air quality and public health by reducing the release of these harmful pollutants.
It's important to note that while natural gas power plants have lower carbon emissions compared to coal, they still contribute to greenhouse gas emissions. To achieve significant decarbonization, it is essential to simultaneously invest in renewable energy sources, energy efficiency measures, and carbon capture technologies while phasing out fossil fuel-based power plants altogether.</t>
  </si>
  <si>
    <t>Asian Infrastructure Investment Bank (AIIB)</t>
  </si>
  <si>
    <t xml:space="preserve">Eurasian Development Bank </t>
  </si>
  <si>
    <t>Restoration of Oshelektro (CAREC)</t>
  </si>
  <si>
    <t>Modernisation of Jalalabadelektro</t>
  </si>
  <si>
    <t>Energy links between Tajikistan and Kyrgyzstan</t>
  </si>
  <si>
    <t>Commissioning of the second
hydropower unit of the Kambarata‑2
HPP</t>
  </si>
  <si>
    <t>Eurasian Fund for Stabilisation and
Development</t>
  </si>
  <si>
    <t>Nurek – restoration. Phase 1</t>
  </si>
  <si>
    <t>Project for the reconnection to the
Central Asia Power System (CAREC)</t>
  </si>
  <si>
    <t>Development of the energy sector</t>
  </si>
  <si>
    <t>Financial rehabilitation of the power industry</t>
  </si>
  <si>
    <t>Reduction of energy costs (Dushanbe)</t>
  </si>
  <si>
    <t>Tajikistan’s energy efficiency</t>
  </si>
  <si>
    <t>Reduction of energy losses (Khatlon)</t>
  </si>
  <si>
    <t>Improvement of climate change
sustainability of the Kayrakkum HPP</t>
  </si>
  <si>
    <t>Transregional electricity trade</t>
  </si>
  <si>
    <t>Kayrakkum HPP Modernisation Project</t>
  </si>
  <si>
    <t>Sogdiana – Energy Losses Reduction
Project</t>
  </si>
  <si>
    <t>Crescent Clean Energy Fund Turkey</t>
  </si>
  <si>
    <t>Energy sector restoration</t>
  </si>
  <si>
    <t>Forward Electricity Metering Project</t>
  </si>
  <si>
    <t>Takhiatash SDPP Performance
Improvement Project</t>
  </si>
  <si>
    <t>North-Western Region TPL Project</t>
  </si>
  <si>
    <t>Energy Sector Performance
Improvement</t>
  </si>
  <si>
    <t>Energy Sector Reform</t>
  </si>
  <si>
    <t>Central Heat Supply Performance
Improvement Project (CAREC)</t>
  </si>
  <si>
    <t>Project of an independent solar power
generating company in Navoiy</t>
  </si>
  <si>
    <t>Syr Darya Energy Project</t>
  </si>
  <si>
    <t>Talimarjan, Energy Project</t>
  </si>
  <si>
    <t>Uzbekenergo Muruntau Substation</t>
  </si>
  <si>
    <t>Solar power plant, Samarkand</t>
  </si>
  <si>
    <t>Heat Supply</t>
  </si>
  <si>
    <t>Energy Efficiency Fund for Industrial Enterprises (CAREC)</t>
  </si>
  <si>
    <t>Energy Efficiency Fund for Industrial Enterprises. Phase 3 (CAREC)</t>
  </si>
  <si>
    <t>Improvement of energy efficiency
(CAREC)</t>
  </si>
  <si>
    <t>Energy Restructuring and
Transformation Project (Samruk-
Energo)</t>
  </si>
  <si>
    <t>Zhanatas HPP (capacity 100 MW)</t>
  </si>
  <si>
    <t>Financing of public-private
partnership projects and partial
refinancing of JSC Batys Transit
bond-secured loan</t>
  </si>
  <si>
    <t>VISP – Samruk</t>
  </si>
  <si>
    <t>Kaztransgaz</t>
  </si>
  <si>
    <t>RES</t>
  </si>
  <si>
    <t>KazRef – networks modernisation</t>
  </si>
  <si>
    <t>KAZREF – M-KAT solar power plant</t>
  </si>
  <si>
    <t>Privatisation and transformation 
of Mangystau Distribution Grid 
Company</t>
  </si>
  <si>
    <t>Renewable energy financing 
mechanism</t>
  </si>
  <si>
    <t>Burnoye – solar power plant</t>
  </si>
  <si>
    <t xml:space="preserve">Burnoye-2 – solar power plant </t>
  </si>
  <si>
    <t>Kulan – solar power plant</t>
  </si>
  <si>
    <t xml:space="preserve">Modernisation of gas infrastructure </t>
  </si>
  <si>
    <t xml:space="preserve">Samruk-Energy </t>
  </si>
  <si>
    <t>Atyrau-Energy</t>
  </si>
  <si>
    <t>Kyzylorda Distribution Grid 
Company</t>
  </si>
  <si>
    <t>Ereymentau wind power plant</t>
  </si>
  <si>
    <t>CAEPCO Modernisation Project</t>
  </si>
  <si>
    <t>Financing of JSC Samruk-Energy 
investment programme</t>
  </si>
  <si>
    <t>Construction of solar power plants 
in the Republic of Kazakhstan 
(installed capacity: up to 90 MW)</t>
  </si>
  <si>
    <t>Construction of a solar power 
plant in Akmola Region, Republic 
of Kazakhstan (installed capacity: 
100 MW</t>
  </si>
  <si>
    <t>Construction of a wind power 
plant near the City of Ereymentau 
(capacity: 50 MW)</t>
  </si>
  <si>
    <t>Participation in the bond-secured 
loan to JSC Kazakhstan Electricity 
Grids Operating Company</t>
  </si>
  <si>
    <t>Construction of a solar power plant 
in Turkistan Region, Republic of 
Kazakhstan (installed capacity: 
50 MW)</t>
  </si>
  <si>
    <t>Construction of a solar power plant 
in Kyzylorda Region, Republic of 
Kazakhstan (installed capacity: 
10 MW)</t>
  </si>
  <si>
    <t>Capacity Building and Regulatory Support Technical Assistance</t>
  </si>
  <si>
    <t>TAF: Supporting Energy-Saving Regulation and Energy Efficiency Investments in Mongolia</t>
  </si>
  <si>
    <t>Upscaling Renewable Energy Sector</t>
  </si>
  <si>
    <t>Upscaling Rural Renewable Energy - Solar PV</t>
  </si>
  <si>
    <t xml:space="preserve">
International Bank for Reconstruction and Development (IBRD)</t>
  </si>
  <si>
    <t>Installation of a battery energy storage system (BESS)</t>
  </si>
  <si>
    <t>Government of Netherlands</t>
  </si>
  <si>
    <t>Energy Efficiency and Renewable Energy for Sustainable Water Management in Turkmenistan</t>
  </si>
  <si>
    <t>Preparing the Regional Gas Transmission Improvement Project in the Central Asia Republics</t>
  </si>
  <si>
    <t>Regional Cooperation on Increasing Cross-Border Energy Trading within the Central Asian Power System - Expansion of Membership in Central Asian Power System (Subproject 3)</t>
  </si>
  <si>
    <t>Preparing Sustainable Energy Projects in Central Asia</t>
  </si>
  <si>
    <t>Regional Cooperation on Increasing Cross-Border Energy Trading within the Central Asian Power System - Provision of Solutions to Bottlenecks to the Regional Power Trade (Subproject 2)</t>
  </si>
  <si>
    <t>Regional Cooperation on Increasing Cross-Border Energy Trading within the Central Asian Power System - Modernization of Coordinating Dispatch Center Energiya (Subproject 1)</t>
  </si>
  <si>
    <t>Regional Cooperation on Renewable Energy Integration to the Grid</t>
  </si>
  <si>
    <t>Clean Energy Fund</t>
  </si>
  <si>
    <t>Promoting Low-Carbon Development in CAREC Program Cities</t>
  </si>
  <si>
    <t>Regional Cooperation and Integration Fund</t>
  </si>
  <si>
    <t>Governance Cooperation Fund</t>
  </si>
  <si>
    <t>Leapfrogging of Clean Technology in CAREC Countries through Market Transformation</t>
  </si>
  <si>
    <t>Access to Electricity with New Off-Grid Solar Technology in Central Asia</t>
  </si>
  <si>
    <t>Study for a Power Sector Financing Roadmap within CAREC</t>
  </si>
  <si>
    <t>Europe and the CIS Sustainable Energy for All (SE4ALL) initiative</t>
  </si>
  <si>
    <t>Enhancing Regional Power Trade Study</t>
  </si>
  <si>
    <t>Turkmenistan–Afghanistan–Pakistan–India (TAPI) Natural Gas Pipeline Project, Phase 3</t>
  </si>
  <si>
    <t>Turkmenistan–Afghanistan–Pakistan–India Natural Gas Pipeline, Project 2</t>
  </si>
  <si>
    <t>National Government(-s)</t>
  </si>
  <si>
    <t>CAREC: Power Sector Regional Master Plan</t>
  </si>
  <si>
    <t>Climate Risk Management</t>
  </si>
  <si>
    <t>Government of Finland</t>
  </si>
  <si>
    <t>CAREC Members Electricity Regulators Forum (CMERF)</t>
  </si>
  <si>
    <t>Establishment of the CAREC Members Electricity Regulators Forum</t>
  </si>
  <si>
    <t>REN_ENER</t>
  </si>
  <si>
    <t>Investments in clean energy subsectors/projects in HYDRO_SOLAR_WIND_GEOTHERMAL_BIOMASS</t>
  </si>
  <si>
    <t>ENER_SEC_REF</t>
  </si>
  <si>
    <t>Energy sector reforms and its development</t>
  </si>
  <si>
    <t xml:space="preserve">Energy sector reforms include institutional reforms and changes in policymaking and policy-related activities such as improvement of electricity grids, enhancement of energy infrastructure, and investments in renewable energy sources. </t>
  </si>
  <si>
    <t>Public-Private Infrastructure Advisory Facility (PPIAF)</t>
  </si>
  <si>
    <t>Total</t>
  </si>
  <si>
    <t>TOTAL</t>
  </si>
  <si>
    <t>Energy sector reforms</t>
  </si>
  <si>
    <t xml:space="preserve">Grant </t>
  </si>
  <si>
    <t>Investment and technical assistance</t>
  </si>
  <si>
    <t>Thermal power plants on natural gas</t>
  </si>
  <si>
    <t>Number of projects</t>
  </si>
  <si>
    <t>Power plant conversion (coal to gas)</t>
  </si>
  <si>
    <t>Solar and wind power plants</t>
  </si>
  <si>
    <t>Descriptions of coding for solar power plant and wind power plant</t>
  </si>
  <si>
    <t>Descriptions of coding for hydropower development, solar power plant, wind power plant, and energy efficiency in district heating</t>
  </si>
  <si>
    <t xml:space="preserve">Energy sector reforms </t>
  </si>
  <si>
    <t>Hydro power development</t>
  </si>
  <si>
    <t>Year</t>
  </si>
  <si>
    <t>Mln. USD</t>
  </si>
  <si>
    <t>*mln. USD</t>
  </si>
  <si>
    <t>Renewable energy</t>
  </si>
  <si>
    <t>Construction of thermal power plants (based on natural gas)</t>
  </si>
  <si>
    <t>Energy efficiency projects</t>
  </si>
  <si>
    <t>Renewable energy projects</t>
  </si>
  <si>
    <t>Gas projects</t>
  </si>
  <si>
    <t>Other energy-related projects</t>
  </si>
  <si>
    <t>Energy efficiency of district heating</t>
  </si>
  <si>
    <t>ID</t>
  </si>
  <si>
    <t>Industry</t>
  </si>
  <si>
    <t xml:space="preserve">National Governments </t>
  </si>
  <si>
    <t>Other sources</t>
  </si>
  <si>
    <t>Chinese government, banks, and private companies</t>
  </si>
  <si>
    <t>Eurasian Fund for Stabilisation and Development</t>
  </si>
  <si>
    <t>International Bank for Reconstruction and Development (IBRD)</t>
  </si>
  <si>
    <t>Other sources (aggregation)</t>
  </si>
  <si>
    <t>% of all sources</t>
  </si>
  <si>
    <t>Country_ID</t>
  </si>
  <si>
    <t>KZ</t>
  </si>
  <si>
    <t>KG</t>
  </si>
  <si>
    <t>MG</t>
  </si>
  <si>
    <t>TJ</t>
  </si>
  <si>
    <t>TK</t>
  </si>
  <si>
    <t>UZ</t>
  </si>
  <si>
    <t>Gas infrastructure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</si>
</sst>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2"/>
      <color theme="1"/>
      <name val="Calibri"/>
      <family val="2"/>
      <scheme val="minor"/>
    </font>
    <font>
      <b/>
      <sz val="10"/>
      <color theme="1"/>
      <name val="Arial"/>
      <family val="2"/>
      <charset val="204"/>
    </font>
    <font>
      <sz val="10"/>
      <color theme="1"/>
      <name val="Arial"/>
      <family val="2"/>
      <charset val="204"/>
    </font>
    <font>
      <sz val="11"/>
      <name val="Calibri"/>
      <family val="2"/>
      <scheme val="minor"/>
    </font>
    <font>
      <sz val="8"/>
      <color theme="1"/>
      <name val="Calibri"/>
      <family val="2"/>
      <scheme val="minor"/>
    </font>
    <font>
      <sz val="8"/>
      <color rgb="FF0070C0"/>
      <name val="Calibri"/>
      <family val="2"/>
      <scheme val="minor"/>
    </font>
    <font>
      <b/>
      <sz val="12"/>
      <color theme="1"/>
      <name val="Calibri"/>
      <family val="2"/>
      <scheme val="minor"/>
    </font>
    <font>
      <b/>
      <sz val="10"/>
      <color theme="1"/>
      <name val="Arial"/>
      <family val="2"/>
    </font>
    <font>
      <sz val="12"/>
      <color theme="1"/>
      <name val="Arial"/>
      <family val="2"/>
    </font>
    <font>
      <b/>
      <sz val="11"/>
      <color theme="1"/>
      <name val="Arial"/>
      <family val="2"/>
    </font>
    <font>
      <sz val="11"/>
      <color theme="1"/>
      <name val="Arial"/>
      <family val="2"/>
    </font>
    <font>
      <sz val="12"/>
      <color theme="1"/>
      <name val="Calibri"/>
      <family val="2"/>
      <scheme val="minor"/>
    </font>
    <font>
      <i/>
      <sz val="11"/>
      <color theme="1"/>
      <name val="Arial"/>
      <family val="2"/>
    </font>
    <font>
      <b/>
      <i/>
      <sz val="11"/>
      <color theme="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2"/>
        <bgColor indexed="64"/>
      </patternFill>
    </fill>
    <fill>
      <patternFill patternType="solid">
        <fgColor theme="0" tint="-0.249977111117893"/>
        <bgColor indexed="64"/>
      </patternFill>
    </fill>
    <fill>
      <patternFill patternType="solid">
        <fgColor rgb="FFFFC000"/>
        <bgColor indexed="64"/>
      </patternFill>
    </fill>
    <fill>
      <patternFill patternType="solid">
        <fgColor rgb="FF00B0F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11" fillId="0" borderId="0" applyFont="0" applyFill="0" applyBorder="0" applyAlignment="0" applyProtection="0"/>
  </cellStyleXfs>
  <cellXfs count="12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vertical="top" wrapText="1"/>
    </xf>
    <xf numFmtId="164" fontId="2" fillId="0" borderId="1" xfId="0" applyNumberFormat="1" applyFont="1" applyBorder="1" applyAlignment="1">
      <alignment horizontal="right" vertical="top" wrapText="1"/>
    </xf>
    <xf numFmtId="0" fontId="2" fillId="0" borderId="1" xfId="0" applyFont="1" applyBorder="1" applyAlignment="1">
      <alignment horizontal="left" vertical="top" wrapText="1" shrinkToFit="1"/>
    </xf>
    <xf numFmtId="0" fontId="2" fillId="0" borderId="1" xfId="0" applyFont="1" applyBorder="1" applyAlignment="1">
      <alignment vertical="top" wrapText="1" shrinkToFit="1"/>
    </xf>
    <xf numFmtId="164" fontId="2" fillId="0" borderId="1" xfId="0" applyNumberFormat="1" applyFont="1" applyBorder="1" applyAlignment="1">
      <alignment vertical="top" wrapText="1" shrinkToFit="1"/>
    </xf>
    <xf numFmtId="0" fontId="0" fillId="0" borderId="1" xfId="0" applyBorder="1" applyAlignment="1">
      <alignment wrapText="1" shrinkToFit="1"/>
    </xf>
    <xf numFmtId="164" fontId="0" fillId="0" borderId="1" xfId="0" applyNumberFormat="1" applyBorder="1"/>
    <xf numFmtId="164" fontId="0" fillId="0" borderId="1" xfId="0" applyNumberFormat="1" applyBorder="1" applyAlignment="1">
      <alignment wrapText="1" shrinkToFit="1"/>
    </xf>
    <xf numFmtId="0" fontId="3" fillId="0" borderId="1" xfId="0" applyFont="1" applyBorder="1" applyAlignment="1">
      <alignment wrapText="1" shrinkToFit="1"/>
    </xf>
    <xf numFmtId="164" fontId="3" fillId="0" borderId="1" xfId="0" applyNumberFormat="1" applyFont="1" applyBorder="1" applyAlignment="1">
      <alignment wrapText="1" shrinkToFit="1"/>
    </xf>
    <xf numFmtId="0" fontId="0" fillId="0" borderId="1" xfId="0" applyBorder="1"/>
    <xf numFmtId="0" fontId="0" fillId="0" borderId="0" xfId="0" applyAlignment="1">
      <alignment horizontal="left" vertical="top"/>
    </xf>
    <xf numFmtId="0" fontId="4"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wrapText="1"/>
    </xf>
    <xf numFmtId="0" fontId="0" fillId="7" borderId="0" xfId="0" applyFill="1" applyAlignment="1">
      <alignment horizontal="left" vertical="top" wrapText="1"/>
    </xf>
    <xf numFmtId="0" fontId="0" fillId="3" borderId="0" xfId="0" applyFill="1" applyAlignment="1">
      <alignment horizontal="left" vertical="top" wrapText="1"/>
    </xf>
    <xf numFmtId="0" fontId="0" fillId="5" borderId="0" xfId="0" applyFill="1" applyAlignment="1">
      <alignment horizontal="left" vertical="top" wrapText="1"/>
    </xf>
    <xf numFmtId="0" fontId="0" fillId="4" borderId="0" xfId="0" applyFill="1" applyAlignment="1">
      <alignment horizontal="left" vertical="top" wrapText="1"/>
    </xf>
    <xf numFmtId="0" fontId="0" fillId="5" borderId="2" xfId="0" applyFill="1" applyBorder="1" applyAlignment="1">
      <alignment horizontal="left" vertical="top" wrapText="1"/>
    </xf>
    <xf numFmtId="0" fontId="0" fillId="6" borderId="0" xfId="0" applyFill="1" applyAlignment="1">
      <alignment horizontal="left" vertical="top" wrapText="1"/>
    </xf>
    <xf numFmtId="164" fontId="2" fillId="3" borderId="1" xfId="0" applyNumberFormat="1" applyFont="1" applyFill="1" applyBorder="1" applyAlignment="1">
      <alignment horizontal="right" vertical="top" wrapText="1"/>
    </xf>
    <xf numFmtId="0" fontId="0" fillId="3" borderId="1" xfId="0" applyFill="1" applyBorder="1" applyAlignment="1">
      <alignment wrapText="1" shrinkToFit="1"/>
    </xf>
    <xf numFmtId="0" fontId="0" fillId="3" borderId="1" xfId="0" applyFill="1" applyBorder="1"/>
    <xf numFmtId="0" fontId="0" fillId="3" borderId="1" xfId="0" applyFill="1" applyBorder="1" applyAlignment="1">
      <alignment wrapText="1"/>
    </xf>
    <xf numFmtId="164" fontId="0" fillId="3" borderId="1" xfId="0" applyNumberFormat="1" applyFill="1" applyBorder="1" applyAlignment="1">
      <alignment wrapText="1" shrinkToFit="1"/>
    </xf>
    <xf numFmtId="164" fontId="2" fillId="0" borderId="4" xfId="0" applyNumberFormat="1" applyFont="1" applyBorder="1" applyAlignment="1">
      <alignment vertical="top" wrapText="1"/>
    </xf>
    <xf numFmtId="164" fontId="2" fillId="0" borderId="4" xfId="0" applyNumberFormat="1" applyFont="1" applyBorder="1" applyAlignment="1">
      <alignment vertical="top" wrapText="1" shrinkToFit="1"/>
    </xf>
    <xf numFmtId="164" fontId="2" fillId="0" borderId="4" xfId="0" applyNumberFormat="1" applyFont="1" applyBorder="1" applyAlignment="1">
      <alignment horizontal="right" vertical="top" wrapText="1"/>
    </xf>
    <xf numFmtId="0" fontId="0" fillId="0" borderId="4" xfId="0" applyBorder="1" applyAlignment="1">
      <alignment wrapText="1" shrinkToFit="1"/>
    </xf>
    <xf numFmtId="164" fontId="0" fillId="0" borderId="4" xfId="0" applyNumberFormat="1" applyBorder="1"/>
    <xf numFmtId="164" fontId="0" fillId="0" borderId="4" xfId="0" applyNumberFormat="1" applyBorder="1" applyAlignment="1">
      <alignment wrapText="1" shrinkToFit="1"/>
    </xf>
    <xf numFmtId="0" fontId="0" fillId="0" borderId="3" xfId="0" applyBorder="1" applyAlignment="1">
      <alignment wrapText="1" shrinkToFit="1"/>
    </xf>
    <xf numFmtId="1" fontId="0" fillId="0" borderId="1" xfId="0" applyNumberFormat="1" applyBorder="1"/>
    <xf numFmtId="1" fontId="0" fillId="0" borderId="1" xfId="0" applyNumberFormat="1" applyBorder="1" applyAlignment="1">
      <alignment wrapText="1" shrinkToFit="1"/>
    </xf>
    <xf numFmtId="0" fontId="7" fillId="8" borderId="1" xfId="0" applyFont="1" applyFill="1" applyBorder="1" applyAlignment="1">
      <alignment horizontal="center" vertical="top"/>
    </xf>
    <xf numFmtId="0" fontId="6" fillId="8" borderId="1" xfId="0" applyFont="1" applyFill="1" applyBorder="1"/>
    <xf numFmtId="1" fontId="6" fillId="8" borderId="1" xfId="0" applyNumberFormat="1" applyFont="1" applyFill="1" applyBorder="1"/>
    <xf numFmtId="0" fontId="6" fillId="0" borderId="0" xfId="0" applyFont="1"/>
    <xf numFmtId="0" fontId="0" fillId="0" borderId="1" xfId="0" applyBorder="1" applyAlignment="1">
      <alignment horizontal="center"/>
    </xf>
    <xf numFmtId="0" fontId="1" fillId="2" borderId="4" xfId="0" applyFont="1" applyFill="1" applyBorder="1" applyAlignment="1">
      <alignment vertical="center" wrapText="1"/>
    </xf>
    <xf numFmtId="0" fontId="0" fillId="0" borderId="5" xfId="0" applyBorder="1" applyAlignment="1">
      <alignment horizontal="center"/>
    </xf>
    <xf numFmtId="0" fontId="1" fillId="2" borderId="1" xfId="0" applyFont="1" applyFill="1" applyBorder="1" applyAlignment="1">
      <alignment vertical="center" wrapText="1"/>
    </xf>
    <xf numFmtId="0" fontId="8" fillId="0" borderId="0" xfId="0" applyFont="1"/>
    <xf numFmtId="0" fontId="9" fillId="2" borderId="1" xfId="0" applyFont="1" applyFill="1" applyBorder="1" applyAlignment="1">
      <alignment horizontal="center" vertical="center" wrapText="1"/>
    </xf>
    <xf numFmtId="0" fontId="10" fillId="0" borderId="0" xfId="0" applyFont="1"/>
    <xf numFmtId="0" fontId="10" fillId="0" borderId="1" xfId="0" applyFont="1" applyBorder="1" applyAlignment="1">
      <alignment vertical="top" wrapText="1"/>
    </xf>
    <xf numFmtId="164" fontId="10" fillId="0" borderId="1" xfId="0" applyNumberFormat="1" applyFont="1" applyBorder="1" applyAlignment="1">
      <alignment horizontal="right" vertical="top" wrapText="1"/>
    </xf>
    <xf numFmtId="164" fontId="10" fillId="0" borderId="0" xfId="0" applyNumberFormat="1" applyFont="1"/>
    <xf numFmtId="0" fontId="10" fillId="0" borderId="1" xfId="0" applyFont="1" applyBorder="1" applyAlignment="1">
      <alignment horizontal="left" vertical="top" wrapText="1"/>
    </xf>
    <xf numFmtId="0" fontId="10" fillId="0" borderId="1" xfId="0" applyFont="1" applyBorder="1" applyAlignment="1">
      <alignment wrapText="1" shrinkToFit="1"/>
    </xf>
    <xf numFmtId="0" fontId="10" fillId="0" borderId="1" xfId="0" applyFont="1" applyBorder="1" applyAlignment="1">
      <alignment vertical="top" wrapText="1" shrinkToFit="1"/>
    </xf>
    <xf numFmtId="0" fontId="10" fillId="3" borderId="1" xfId="0" applyFont="1" applyFill="1" applyBorder="1" applyAlignment="1">
      <alignment wrapText="1" shrinkToFit="1"/>
    </xf>
    <xf numFmtId="164" fontId="10" fillId="3" borderId="1" xfId="0" applyNumberFormat="1" applyFont="1" applyFill="1" applyBorder="1" applyAlignment="1">
      <alignment horizontal="right" vertical="top" wrapText="1"/>
    </xf>
    <xf numFmtId="0" fontId="10" fillId="3" borderId="1" xfId="0" applyFont="1" applyFill="1" applyBorder="1"/>
    <xf numFmtId="0" fontId="10" fillId="3" borderId="4" xfId="0" applyFont="1" applyFill="1" applyBorder="1" applyAlignment="1">
      <alignment wrapText="1" shrinkToFit="1"/>
    </xf>
    <xf numFmtId="0" fontId="10" fillId="3" borderId="4" xfId="0" applyFont="1" applyFill="1" applyBorder="1"/>
    <xf numFmtId="0" fontId="10" fillId="0" borderId="4" xfId="0" applyFont="1" applyBorder="1" applyAlignment="1">
      <alignment wrapText="1" shrinkToFit="1"/>
    </xf>
    <xf numFmtId="0" fontId="9" fillId="0" borderId="1" xfId="0" applyFont="1" applyBorder="1" applyAlignment="1">
      <alignment horizontal="center"/>
    </xf>
    <xf numFmtId="0" fontId="10" fillId="0" borderId="1" xfId="0" applyFont="1" applyBorder="1"/>
    <xf numFmtId="0" fontId="12" fillId="0" borderId="0" xfId="0" applyFont="1"/>
    <xf numFmtId="9" fontId="10" fillId="0" borderId="1" xfId="1" applyFont="1" applyBorder="1"/>
    <xf numFmtId="1" fontId="10" fillId="0" borderId="1" xfId="0" applyNumberFormat="1" applyFont="1" applyBorder="1"/>
    <xf numFmtId="0" fontId="9" fillId="8" borderId="1" xfId="0" applyFont="1" applyFill="1" applyBorder="1" applyAlignment="1">
      <alignment horizontal="center"/>
    </xf>
    <xf numFmtId="1" fontId="9" fillId="8" borderId="1" xfId="0" applyNumberFormat="1" applyFont="1" applyFill="1" applyBorder="1"/>
    <xf numFmtId="9" fontId="9" fillId="8" borderId="1" xfId="1" applyFont="1" applyFill="1" applyBorder="1"/>
    <xf numFmtId="1" fontId="0" fillId="0" borderId="0" xfId="0" applyNumberFormat="1"/>
    <xf numFmtId="2" fontId="0" fillId="0" borderId="0" xfId="0" applyNumberFormat="1"/>
    <xf numFmtId="2" fontId="10" fillId="0" borderId="1" xfId="0" applyNumberFormat="1" applyFont="1" applyBorder="1"/>
    <xf numFmtId="0" fontId="9" fillId="2" borderId="1" xfId="0" applyFont="1" applyFill="1" applyBorder="1" applyAlignment="1">
      <alignment horizontal="center"/>
    </xf>
    <xf numFmtId="1" fontId="9" fillId="2" borderId="1" xfId="0" applyNumberFormat="1" applyFont="1" applyFill="1" applyBorder="1"/>
    <xf numFmtId="0" fontId="9" fillId="9" borderId="1" xfId="0" applyFont="1" applyFill="1" applyBorder="1" applyAlignment="1">
      <alignment horizontal="center"/>
    </xf>
    <xf numFmtId="0" fontId="10" fillId="10" borderId="1" xfId="0" applyFont="1" applyFill="1" applyBorder="1"/>
    <xf numFmtId="0" fontId="10" fillId="11" borderId="1" xfId="0" applyFont="1" applyFill="1" applyBorder="1"/>
    <xf numFmtId="0" fontId="10" fillId="7" borderId="1" xfId="0" applyFont="1" applyFill="1" applyBorder="1"/>
    <xf numFmtId="1" fontId="6" fillId="2" borderId="1" xfId="0" applyNumberFormat="1" applyFont="1" applyFill="1" applyBorder="1"/>
    <xf numFmtId="9" fontId="0" fillId="0" borderId="1" xfId="1" applyFont="1" applyBorder="1"/>
    <xf numFmtId="1" fontId="9" fillId="0" borderId="1" xfId="0" applyNumberFormat="1" applyFont="1" applyBorder="1"/>
    <xf numFmtId="0" fontId="10" fillId="0" borderId="1" xfId="0" applyFont="1" applyBorder="1" applyAlignment="1">
      <alignment horizontal="left"/>
    </xf>
    <xf numFmtId="0" fontId="9" fillId="0" borderId="1" xfId="0" applyFont="1" applyBorder="1" applyAlignment="1">
      <alignment horizontal="left"/>
    </xf>
    <xf numFmtId="0" fontId="6" fillId="3" borderId="0" xfId="0" applyFont="1" applyFill="1"/>
    <xf numFmtId="0" fontId="13" fillId="3" borderId="1" xfId="0" applyFont="1" applyFill="1" applyBorder="1"/>
    <xf numFmtId="1" fontId="9" fillId="3" borderId="1" xfId="0" applyNumberFormat="1" applyFont="1" applyFill="1" applyBorder="1"/>
    <xf numFmtId="0" fontId="13" fillId="3" borderId="1" xfId="0" applyFont="1" applyFill="1" applyBorder="1" applyAlignment="1">
      <alignment horizontal="left"/>
    </xf>
    <xf numFmtId="0" fontId="10" fillId="2" borderId="1" xfId="0" applyFont="1" applyFill="1" applyBorder="1" applyAlignment="1">
      <alignment horizontal="center"/>
    </xf>
    <xf numFmtId="0" fontId="12" fillId="2" borderId="1" xfId="0" applyFont="1" applyFill="1" applyBorder="1" applyAlignment="1">
      <alignment horizontal="center"/>
    </xf>
    <xf numFmtId="0" fontId="12" fillId="12" borderId="1" xfId="0" applyFont="1" applyFill="1" applyBorder="1" applyAlignment="1">
      <alignment horizontal="center"/>
    </xf>
    <xf numFmtId="0" fontId="0" fillId="0" borderId="1" xfId="0" applyBorder="1" applyAlignment="1">
      <alignment wrapText="1"/>
    </xf>
    <xf numFmtId="1" fontId="9" fillId="8" borderId="1" xfId="0" applyNumberFormat="1" applyFont="1" applyFill="1" applyBorder="1" applyAlignment="1">
      <alignment horizontal="center"/>
    </xf>
    <xf numFmtId="1" fontId="6" fillId="0" borderId="1" xfId="0" applyNumberFormat="1" applyFont="1" applyBorder="1"/>
    <xf numFmtId="9" fontId="9" fillId="2" borderId="1" xfId="1" applyFont="1" applyFill="1" applyBorder="1"/>
    <xf numFmtId="0" fontId="6" fillId="0" borderId="1" xfId="0" applyFont="1" applyBorder="1" applyAlignment="1">
      <alignment horizontal="center"/>
    </xf>
    <xf numFmtId="9" fontId="6" fillId="0" borderId="1" xfId="1" applyFont="1" applyBorder="1"/>
    <xf numFmtId="0" fontId="9" fillId="12" borderId="1" xfId="0" applyFont="1" applyFill="1" applyBorder="1" applyAlignment="1">
      <alignment horizontal="center"/>
    </xf>
    <xf numFmtId="0" fontId="0" fillId="0" borderId="2" xfId="0" applyBorder="1"/>
    <xf numFmtId="0" fontId="6" fillId="0" borderId="6" xfId="0" applyFont="1" applyBorder="1"/>
    <xf numFmtId="1" fontId="9" fillId="7" borderId="1" xfId="0" applyNumberFormat="1" applyFont="1" applyFill="1" applyBorder="1"/>
    <xf numFmtId="1" fontId="6" fillId="7" borderId="1" xfId="0" applyNumberFormat="1" applyFont="1" applyFill="1" applyBorder="1"/>
    <xf numFmtId="0" fontId="13" fillId="2" borderId="1" xfId="0" applyFont="1" applyFill="1" applyBorder="1" applyAlignment="1">
      <alignment horizontal="center"/>
    </xf>
    <xf numFmtId="0" fontId="6" fillId="0" borderId="1" xfId="0" applyFont="1" applyBorder="1"/>
    <xf numFmtId="0" fontId="2" fillId="0" borderId="4" xfId="0" applyFont="1" applyBorder="1" applyAlignment="1">
      <alignment horizontal="left" vertical="top"/>
    </xf>
    <xf numFmtId="0" fontId="2" fillId="0" borderId="4" xfId="0" applyFont="1" applyBorder="1" applyAlignment="1">
      <alignment horizontal="left" vertical="top" wrapText="1"/>
    </xf>
    <xf numFmtId="0" fontId="2" fillId="0" borderId="4" xfId="0" applyFont="1" applyBorder="1" applyAlignment="1">
      <alignment vertical="top" wrapText="1"/>
    </xf>
    <xf numFmtId="0" fontId="0" fillId="0" borderId="0" xfId="0" applyAlignment="1">
      <alignment wrapText="1" shrinkToFit="1"/>
    </xf>
    <xf numFmtId="164" fontId="2" fillId="0" borderId="0" xfId="0" applyNumberFormat="1" applyFont="1" applyAlignment="1">
      <alignment vertical="top" wrapText="1"/>
    </xf>
    <xf numFmtId="164" fontId="2" fillId="0" borderId="3" xfId="0" applyNumberFormat="1" applyFont="1" applyBorder="1" applyAlignment="1">
      <alignment horizontal="right" vertical="top" wrapText="1"/>
    </xf>
    <xf numFmtId="164" fontId="2" fillId="0" borderId="3" xfId="0" applyNumberFormat="1" applyFont="1" applyBorder="1" applyAlignment="1">
      <alignment vertical="top"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1" fontId="0" fillId="0" borderId="7" xfId="0" applyNumberFormat="1" applyBorder="1"/>
    <xf numFmtId="1" fontId="0" fillId="0" borderId="7" xfId="0" applyNumberFormat="1" applyBorder="1" applyAlignment="1">
      <alignment wrapText="1" shrinkToFit="1"/>
    </xf>
    <xf numFmtId="1" fontId="9" fillId="8" borderId="7" xfId="0" applyNumberFormat="1" applyFont="1" applyFill="1" applyBorder="1" applyAlignment="1">
      <alignment horizontal="center"/>
    </xf>
    <xf numFmtId="0" fontId="6" fillId="0" borderId="3" xfId="0" applyFont="1" applyBorder="1" applyAlignment="1">
      <alignment horizontal="center" wrapText="1"/>
    </xf>
    <xf numFmtId="0" fontId="0" fillId="0" borderId="4" xfId="0" applyBorder="1"/>
    <xf numFmtId="1" fontId="0" fillId="0" borderId="4" xfId="0" applyNumberFormat="1" applyBorder="1"/>
    <xf numFmtId="0" fontId="6" fillId="0" borderId="1" xfId="0" applyFont="1" applyBorder="1" applyAlignment="1">
      <alignment horizontal="center" wrapText="1"/>
    </xf>
    <xf numFmtId="1" fontId="6" fillId="0" borderId="1" xfId="0" applyNumberFormat="1" applyFont="1" applyBorder="1" applyAlignment="1">
      <alignment horizontal="center"/>
    </xf>
    <xf numFmtId="0" fontId="1"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9.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2.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3.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4.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25.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26.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27.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Ex5.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Ex6.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Ex7.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'Countries wo gas'!$A$2</c:f>
              <c:strCache>
                <c:ptCount val="1"/>
                <c:pt idx="0">
                  <c:v>Kazakhstan</c:v>
                </c:pt>
              </c:strCache>
            </c:strRef>
          </c:tx>
          <c:spPr>
            <a:solidFill>
              <a:schemeClr val="accent1"/>
            </a:solidFill>
            <a:ln>
              <a:noFill/>
            </a:ln>
            <a:effectLst/>
          </c:spPr>
          <c:invertIfNegative val="0"/>
          <c:dLbls>
            <c:delete val="1"/>
          </c:dLbls>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gas'!$B$2:$Q$2</c:f>
              <c:numCache>
                <c:formatCode>0</c:formatCode>
                <c:ptCount val="16"/>
                <c:pt idx="0">
                  <c:v>374.9</c:v>
                </c:pt>
                <c:pt idx="1">
                  <c:v>101.5</c:v>
                </c:pt>
                <c:pt idx="2">
                  <c:v>474.3</c:v>
                </c:pt>
                <c:pt idx="3">
                  <c:v>342.1</c:v>
                </c:pt>
                <c:pt idx="4">
                  <c:v>151.5</c:v>
                </c:pt>
                <c:pt idx="5">
                  <c:v>858.2</c:v>
                </c:pt>
                <c:pt idx="6">
                  <c:v>160.5</c:v>
                </c:pt>
                <c:pt idx="7">
                  <c:v>393.5</c:v>
                </c:pt>
                <c:pt idx="8">
                  <c:v>522.1</c:v>
                </c:pt>
                <c:pt idx="9">
                  <c:v>69.599999999999994</c:v>
                </c:pt>
                <c:pt idx="10">
                  <c:v>753.5</c:v>
                </c:pt>
                <c:pt idx="11">
                  <c:v>927.7</c:v>
                </c:pt>
                <c:pt idx="12">
                  <c:v>336.4</c:v>
                </c:pt>
                <c:pt idx="13">
                  <c:v>239.7</c:v>
                </c:pt>
                <c:pt idx="14">
                  <c:v>145.5</c:v>
                </c:pt>
              </c:numCache>
            </c:numRef>
          </c:val>
          <c:extLst>
            <c:ext xmlns:c16="http://schemas.microsoft.com/office/drawing/2014/chart" uri="{C3380CC4-5D6E-409C-BE32-E72D297353CC}">
              <c16:uniqueId val="{00000000-CF55-461F-B699-680C8318DA69}"/>
            </c:ext>
          </c:extLst>
        </c:ser>
        <c:ser>
          <c:idx val="1"/>
          <c:order val="1"/>
          <c:tx>
            <c:strRef>
              <c:f>'Countries wo gas'!$A$3</c:f>
              <c:strCache>
                <c:ptCount val="1"/>
                <c:pt idx="0">
                  <c:v>Kyrgyzstan</c:v>
                </c:pt>
              </c:strCache>
            </c:strRef>
          </c:tx>
          <c:spPr>
            <a:solidFill>
              <a:schemeClr val="accent2"/>
            </a:solidFill>
            <a:ln>
              <a:noFill/>
            </a:ln>
            <a:effectLst/>
          </c:spPr>
          <c:invertIfNegative val="0"/>
          <c:dLbls>
            <c:delete val="1"/>
          </c:dLbls>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gas'!$B$3:$Q$3</c:f>
              <c:numCache>
                <c:formatCode>0</c:formatCode>
                <c:ptCount val="16"/>
                <c:pt idx="0">
                  <c:v>28.1</c:v>
                </c:pt>
                <c:pt idx="1">
                  <c:v>8.1999999999999993</c:v>
                </c:pt>
                <c:pt idx="2">
                  <c:v>126</c:v>
                </c:pt>
                <c:pt idx="3">
                  <c:v>208</c:v>
                </c:pt>
                <c:pt idx="4">
                  <c:v>124</c:v>
                </c:pt>
                <c:pt idx="5">
                  <c:v>389.8</c:v>
                </c:pt>
                <c:pt idx="6">
                  <c:v>262.2</c:v>
                </c:pt>
                <c:pt idx="7">
                  <c:v>13.6</c:v>
                </c:pt>
                <c:pt idx="8">
                  <c:v>257.10000000000002</c:v>
                </c:pt>
                <c:pt idx="9">
                  <c:v>99.2</c:v>
                </c:pt>
                <c:pt idx="10">
                  <c:v>8</c:v>
                </c:pt>
                <c:pt idx="11">
                  <c:v>115</c:v>
                </c:pt>
                <c:pt idx="12">
                  <c:v>2.66</c:v>
                </c:pt>
                <c:pt idx="14">
                  <c:v>14.9</c:v>
                </c:pt>
              </c:numCache>
            </c:numRef>
          </c:val>
          <c:extLst>
            <c:ext xmlns:c16="http://schemas.microsoft.com/office/drawing/2014/chart" uri="{C3380CC4-5D6E-409C-BE32-E72D297353CC}">
              <c16:uniqueId val="{00000001-CF55-461F-B699-680C8318DA69}"/>
            </c:ext>
          </c:extLst>
        </c:ser>
        <c:ser>
          <c:idx val="2"/>
          <c:order val="2"/>
          <c:tx>
            <c:strRef>
              <c:f>'Countries wo gas'!$A$4</c:f>
              <c:strCache>
                <c:ptCount val="1"/>
                <c:pt idx="0">
                  <c:v>Mongolia</c:v>
                </c:pt>
              </c:strCache>
            </c:strRef>
          </c:tx>
          <c:spPr>
            <a:solidFill>
              <a:schemeClr val="accent3"/>
            </a:solidFill>
            <a:ln>
              <a:noFill/>
            </a:ln>
            <a:effectLst/>
          </c:spPr>
          <c:invertIfNegative val="0"/>
          <c:dLbls>
            <c:delete val="1"/>
          </c:dLbls>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gas'!$B$4:$Q$4</c:f>
              <c:numCache>
                <c:formatCode>0</c:formatCode>
                <c:ptCount val="16"/>
                <c:pt idx="0">
                  <c:v>2</c:v>
                </c:pt>
                <c:pt idx="1">
                  <c:v>3.2</c:v>
                </c:pt>
                <c:pt idx="2">
                  <c:v>14.2</c:v>
                </c:pt>
                <c:pt idx="3">
                  <c:v>22.79</c:v>
                </c:pt>
                <c:pt idx="4">
                  <c:v>33.89</c:v>
                </c:pt>
                <c:pt idx="6">
                  <c:v>2</c:v>
                </c:pt>
                <c:pt idx="8">
                  <c:v>129.9</c:v>
                </c:pt>
                <c:pt idx="9">
                  <c:v>176.8</c:v>
                </c:pt>
                <c:pt idx="10">
                  <c:v>27.6</c:v>
                </c:pt>
                <c:pt idx="11">
                  <c:v>47.2</c:v>
                </c:pt>
                <c:pt idx="12">
                  <c:v>260.3</c:v>
                </c:pt>
                <c:pt idx="14">
                  <c:v>77.5</c:v>
                </c:pt>
                <c:pt idx="15" formatCode="0.00">
                  <c:v>0.23</c:v>
                </c:pt>
              </c:numCache>
            </c:numRef>
          </c:val>
          <c:extLst>
            <c:ext xmlns:c16="http://schemas.microsoft.com/office/drawing/2014/chart" uri="{C3380CC4-5D6E-409C-BE32-E72D297353CC}">
              <c16:uniqueId val="{00000002-CF55-461F-B699-680C8318DA69}"/>
            </c:ext>
          </c:extLst>
        </c:ser>
        <c:ser>
          <c:idx val="3"/>
          <c:order val="3"/>
          <c:tx>
            <c:strRef>
              <c:f>'Countries wo gas'!$A$5</c:f>
              <c:strCache>
                <c:ptCount val="1"/>
                <c:pt idx="0">
                  <c:v>Tajikistan</c:v>
                </c:pt>
              </c:strCache>
            </c:strRef>
          </c:tx>
          <c:spPr>
            <a:solidFill>
              <a:schemeClr val="accent4"/>
            </a:solidFill>
            <a:ln>
              <a:noFill/>
            </a:ln>
            <a:effectLst/>
          </c:spPr>
          <c:invertIfNegative val="0"/>
          <c:dLbls>
            <c:delete val="1"/>
          </c:dLbls>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gas'!$B$5:$Q$5</c:f>
              <c:numCache>
                <c:formatCode>0</c:formatCode>
                <c:ptCount val="16"/>
                <c:pt idx="0">
                  <c:v>110.2</c:v>
                </c:pt>
                <c:pt idx="2">
                  <c:v>171</c:v>
                </c:pt>
                <c:pt idx="3">
                  <c:v>58.3</c:v>
                </c:pt>
                <c:pt idx="4">
                  <c:v>18</c:v>
                </c:pt>
                <c:pt idx="5">
                  <c:v>171</c:v>
                </c:pt>
                <c:pt idx="6">
                  <c:v>189</c:v>
                </c:pt>
                <c:pt idx="7">
                  <c:v>411</c:v>
                </c:pt>
                <c:pt idx="8">
                  <c:v>38</c:v>
                </c:pt>
                <c:pt idx="9">
                  <c:v>901.7</c:v>
                </c:pt>
                <c:pt idx="10">
                  <c:v>83.2</c:v>
                </c:pt>
                <c:pt idx="11">
                  <c:v>124.9</c:v>
                </c:pt>
                <c:pt idx="12">
                  <c:v>977</c:v>
                </c:pt>
                <c:pt idx="13">
                  <c:v>85</c:v>
                </c:pt>
                <c:pt idx="14">
                  <c:v>80</c:v>
                </c:pt>
                <c:pt idx="15">
                  <c:v>70</c:v>
                </c:pt>
              </c:numCache>
            </c:numRef>
          </c:val>
          <c:extLst>
            <c:ext xmlns:c16="http://schemas.microsoft.com/office/drawing/2014/chart" uri="{C3380CC4-5D6E-409C-BE32-E72D297353CC}">
              <c16:uniqueId val="{00000003-CF55-461F-B699-680C8318DA69}"/>
            </c:ext>
          </c:extLst>
        </c:ser>
        <c:ser>
          <c:idx val="4"/>
          <c:order val="4"/>
          <c:tx>
            <c:strRef>
              <c:f>'Countries wo gas'!$A$6</c:f>
              <c:strCache>
                <c:ptCount val="1"/>
                <c:pt idx="0">
                  <c:v>Turkmenistan</c:v>
                </c:pt>
              </c:strCache>
            </c:strRef>
          </c:tx>
          <c:spPr>
            <a:solidFill>
              <a:schemeClr val="accent5"/>
            </a:solidFill>
            <a:ln>
              <a:noFill/>
            </a:ln>
            <a:effectLst/>
          </c:spPr>
          <c:invertIfNegative val="0"/>
          <c:dLbls>
            <c:delete val="1"/>
          </c:dLbls>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gas'!$B$6:$Q$6</c:f>
              <c:numCache>
                <c:formatCode>0</c:formatCode>
                <c:ptCount val="16"/>
                <c:pt idx="0">
                  <c:v>0</c:v>
                </c:pt>
                <c:pt idx="1">
                  <c:v>0</c:v>
                </c:pt>
                <c:pt idx="2">
                  <c:v>0</c:v>
                </c:pt>
                <c:pt idx="3">
                  <c:v>47.6</c:v>
                </c:pt>
                <c:pt idx="4">
                  <c:v>0</c:v>
                </c:pt>
                <c:pt idx="5">
                  <c:v>0</c:v>
                </c:pt>
                <c:pt idx="6">
                  <c:v>0</c:v>
                </c:pt>
                <c:pt idx="7">
                  <c:v>12.4</c:v>
                </c:pt>
                <c:pt idx="8">
                  <c:v>0.35</c:v>
                </c:pt>
                <c:pt idx="9">
                  <c:v>0</c:v>
                </c:pt>
                <c:pt idx="10">
                  <c:v>675</c:v>
                </c:pt>
                <c:pt idx="11">
                  <c:v>0</c:v>
                </c:pt>
                <c:pt idx="12">
                  <c:v>0</c:v>
                </c:pt>
                <c:pt idx="13">
                  <c:v>0</c:v>
                </c:pt>
                <c:pt idx="14">
                  <c:v>0</c:v>
                </c:pt>
                <c:pt idx="15">
                  <c:v>0</c:v>
                </c:pt>
              </c:numCache>
            </c:numRef>
          </c:val>
          <c:extLst>
            <c:ext xmlns:c16="http://schemas.microsoft.com/office/drawing/2014/chart" uri="{C3380CC4-5D6E-409C-BE32-E72D297353CC}">
              <c16:uniqueId val="{00000004-CF55-461F-B699-680C8318DA69}"/>
            </c:ext>
          </c:extLst>
        </c:ser>
        <c:ser>
          <c:idx val="5"/>
          <c:order val="5"/>
          <c:tx>
            <c:strRef>
              <c:f>'Countries wo gas'!$A$7</c:f>
              <c:strCache>
                <c:ptCount val="1"/>
                <c:pt idx="0">
                  <c:v>Uzbekistan</c:v>
                </c:pt>
              </c:strCache>
            </c:strRef>
          </c:tx>
          <c:spPr>
            <a:solidFill>
              <a:schemeClr val="accent6"/>
            </a:solidFill>
            <a:ln>
              <a:noFill/>
            </a:ln>
            <a:effectLst/>
          </c:spPr>
          <c:invertIfNegative val="0"/>
          <c:dLbls>
            <c:delete val="1"/>
          </c:dLbls>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gas'!$B$7:$Q$7</c:f>
              <c:numCache>
                <c:formatCode>0</c:formatCode>
                <c:ptCount val="16"/>
                <c:pt idx="0">
                  <c:v>128.4</c:v>
                </c:pt>
                <c:pt idx="2">
                  <c:v>682.6</c:v>
                </c:pt>
                <c:pt idx="3">
                  <c:v>342.5</c:v>
                </c:pt>
                <c:pt idx="4">
                  <c:v>247.3</c:v>
                </c:pt>
                <c:pt idx="5">
                  <c:v>583.79999999999995</c:v>
                </c:pt>
                <c:pt idx="6">
                  <c:v>300</c:v>
                </c:pt>
                <c:pt idx="7">
                  <c:v>300</c:v>
                </c:pt>
                <c:pt idx="8">
                  <c:v>393.3</c:v>
                </c:pt>
                <c:pt idx="9">
                  <c:v>823</c:v>
                </c:pt>
                <c:pt idx="10">
                  <c:v>2002.2</c:v>
                </c:pt>
                <c:pt idx="11">
                  <c:v>366.5</c:v>
                </c:pt>
                <c:pt idx="12">
                  <c:v>909.7</c:v>
                </c:pt>
                <c:pt idx="13">
                  <c:v>854</c:v>
                </c:pt>
                <c:pt idx="14">
                  <c:v>3097.7</c:v>
                </c:pt>
                <c:pt idx="15">
                  <c:v>1940.6</c:v>
                </c:pt>
              </c:numCache>
            </c:numRef>
          </c:val>
          <c:extLst>
            <c:ext xmlns:c16="http://schemas.microsoft.com/office/drawing/2014/chart" uri="{C3380CC4-5D6E-409C-BE32-E72D297353CC}">
              <c16:uniqueId val="{00000005-CF55-461F-B699-680C8318DA69}"/>
            </c:ext>
          </c:extLst>
        </c:ser>
        <c:dLbls>
          <c:dLblPos val="ctr"/>
          <c:showLegendKey val="0"/>
          <c:showVal val="1"/>
          <c:showCatName val="0"/>
          <c:showSerName val="0"/>
          <c:showPercent val="0"/>
          <c:showBubbleSize val="0"/>
        </c:dLbls>
        <c:gapWidth val="79"/>
        <c:overlap val="100"/>
        <c:axId val="1362175999"/>
        <c:axId val="1362199519"/>
      </c:barChart>
      <c:catAx>
        <c:axId val="13621759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362199519"/>
        <c:crosses val="autoZero"/>
        <c:auto val="1"/>
        <c:lblAlgn val="ctr"/>
        <c:lblOffset val="100"/>
        <c:noMultiLvlLbl val="0"/>
      </c:catAx>
      <c:valAx>
        <c:axId val="1362199519"/>
        <c:scaling>
          <c:orientation val="minMax"/>
        </c:scaling>
        <c:delete val="0"/>
        <c:axPos val="l"/>
        <c:numFmt formatCode="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21759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27291718220945E-2"/>
          <c:y val="0.13556390977443611"/>
          <c:w val="0.91758907834362435"/>
          <c:h val="0.73842499950664064"/>
        </c:manualLayout>
      </c:layout>
      <c:barChart>
        <c:barDir val="col"/>
        <c:grouping val="stacked"/>
        <c:varyColors val="0"/>
        <c:ser>
          <c:idx val="0"/>
          <c:order val="0"/>
          <c:tx>
            <c:strRef>
              <c:f>'Sectors w gas'!$A$21</c:f>
              <c:strCache>
                <c:ptCount val="1"/>
                <c:pt idx="0">
                  <c:v>Energy efficiency projects</c:v>
                </c:pt>
              </c:strCache>
            </c:strRef>
          </c:tx>
          <c:spPr>
            <a:solidFill>
              <a:schemeClr val="accent1"/>
            </a:solidFill>
            <a:ln>
              <a:noFill/>
            </a:ln>
            <a:effectLst/>
          </c:spPr>
          <c:invertIfNegative val="0"/>
          <c:dLbls>
            <c:delete val="1"/>
          </c:dLbls>
          <c:cat>
            <c:numRef>
              <c:f>'Sectors w gas'!$B$20:$Q$20</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 gas'!$B$21:$Q$21</c:f>
              <c:numCache>
                <c:formatCode>0</c:formatCode>
                <c:ptCount val="16"/>
                <c:pt idx="0">
                  <c:v>188.9</c:v>
                </c:pt>
                <c:pt idx="1">
                  <c:v>108.06299999999999</c:v>
                </c:pt>
                <c:pt idx="2">
                  <c:v>1399.6</c:v>
                </c:pt>
                <c:pt idx="3">
                  <c:v>975.40300000000002</c:v>
                </c:pt>
                <c:pt idx="4">
                  <c:v>61.522999999999996</c:v>
                </c:pt>
                <c:pt idx="5">
                  <c:v>1400.33</c:v>
                </c:pt>
                <c:pt idx="6">
                  <c:v>647</c:v>
                </c:pt>
                <c:pt idx="7">
                  <c:v>1027.5</c:v>
                </c:pt>
                <c:pt idx="8">
                  <c:v>664.1</c:v>
                </c:pt>
                <c:pt idx="9">
                  <c:v>169.04</c:v>
                </c:pt>
                <c:pt idx="10">
                  <c:v>2704.7</c:v>
                </c:pt>
                <c:pt idx="11">
                  <c:v>569.9</c:v>
                </c:pt>
                <c:pt idx="12">
                  <c:v>1045.577</c:v>
                </c:pt>
                <c:pt idx="13">
                  <c:v>874</c:v>
                </c:pt>
                <c:pt idx="14">
                  <c:v>692.34000000000015</c:v>
                </c:pt>
                <c:pt idx="15">
                  <c:v>0</c:v>
                </c:pt>
              </c:numCache>
            </c:numRef>
          </c:val>
          <c:extLst>
            <c:ext xmlns:c16="http://schemas.microsoft.com/office/drawing/2014/chart" uri="{C3380CC4-5D6E-409C-BE32-E72D297353CC}">
              <c16:uniqueId val="{00000000-8507-4EBE-B303-64C0C103EF4E}"/>
            </c:ext>
          </c:extLst>
        </c:ser>
        <c:ser>
          <c:idx val="1"/>
          <c:order val="1"/>
          <c:tx>
            <c:strRef>
              <c:f>'Sectors w gas'!$A$22</c:f>
              <c:strCache>
                <c:ptCount val="1"/>
                <c:pt idx="0">
                  <c:v>Gas infrastructure projects</c:v>
                </c:pt>
              </c:strCache>
            </c:strRef>
          </c:tx>
          <c:spPr>
            <a:solidFill>
              <a:schemeClr val="accent2"/>
            </a:solidFill>
            <a:ln>
              <a:noFill/>
            </a:ln>
            <a:effectLst/>
          </c:spPr>
          <c:invertIfNegative val="0"/>
          <c:dLbls>
            <c:delete val="1"/>
          </c:dLbls>
          <c:cat>
            <c:numRef>
              <c:f>'Sectors w gas'!$B$20:$Q$20</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 gas'!$B$22:$Q$22</c:f>
              <c:numCache>
                <c:formatCode>0</c:formatCode>
                <c:ptCount val="16"/>
                <c:pt idx="0">
                  <c:v>0</c:v>
                </c:pt>
                <c:pt idx="1">
                  <c:v>7502.4750000000004</c:v>
                </c:pt>
                <c:pt idx="2">
                  <c:v>1281.0999999999999</c:v>
                </c:pt>
                <c:pt idx="3">
                  <c:v>203.34000000000003</c:v>
                </c:pt>
                <c:pt idx="4">
                  <c:v>4.7</c:v>
                </c:pt>
                <c:pt idx="5">
                  <c:v>700</c:v>
                </c:pt>
                <c:pt idx="6">
                  <c:v>0</c:v>
                </c:pt>
                <c:pt idx="7">
                  <c:v>5.9</c:v>
                </c:pt>
                <c:pt idx="8">
                  <c:v>864.6</c:v>
                </c:pt>
                <c:pt idx="9">
                  <c:v>0</c:v>
                </c:pt>
                <c:pt idx="10">
                  <c:v>0</c:v>
                </c:pt>
                <c:pt idx="11">
                  <c:v>41.8</c:v>
                </c:pt>
                <c:pt idx="12">
                  <c:v>771.40000000000009</c:v>
                </c:pt>
                <c:pt idx="13">
                  <c:v>1023.6</c:v>
                </c:pt>
                <c:pt idx="14">
                  <c:v>713.06</c:v>
                </c:pt>
                <c:pt idx="15">
                  <c:v>212.6</c:v>
                </c:pt>
              </c:numCache>
            </c:numRef>
          </c:val>
          <c:extLst>
            <c:ext xmlns:c16="http://schemas.microsoft.com/office/drawing/2014/chart" uri="{C3380CC4-5D6E-409C-BE32-E72D297353CC}">
              <c16:uniqueId val="{00000001-8507-4EBE-B303-64C0C103EF4E}"/>
            </c:ext>
          </c:extLst>
        </c:ser>
        <c:ser>
          <c:idx val="2"/>
          <c:order val="2"/>
          <c:tx>
            <c:strRef>
              <c:f>'Sectors w gas'!$A$23</c:f>
              <c:strCache>
                <c:ptCount val="1"/>
                <c:pt idx="0">
                  <c:v>Renewable energy projects</c:v>
                </c:pt>
              </c:strCache>
            </c:strRef>
          </c:tx>
          <c:spPr>
            <a:solidFill>
              <a:schemeClr val="accent3"/>
            </a:solidFill>
            <a:ln>
              <a:noFill/>
            </a:ln>
            <a:effectLst/>
          </c:spPr>
          <c:invertIfNegative val="0"/>
          <c:dLbls>
            <c:delete val="1"/>
          </c:dLbls>
          <c:cat>
            <c:numRef>
              <c:f>'Sectors w gas'!$B$20:$Q$20</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 gas'!$B$23:$Q$23</c:f>
              <c:numCache>
                <c:formatCode>0</c:formatCode>
                <c:ptCount val="16"/>
                <c:pt idx="0">
                  <c:v>77.8</c:v>
                </c:pt>
                <c:pt idx="1">
                  <c:v>0</c:v>
                </c:pt>
                <c:pt idx="2">
                  <c:v>0</c:v>
                </c:pt>
                <c:pt idx="3">
                  <c:v>7.33</c:v>
                </c:pt>
                <c:pt idx="4">
                  <c:v>214</c:v>
                </c:pt>
                <c:pt idx="5">
                  <c:v>480.8</c:v>
                </c:pt>
                <c:pt idx="6">
                  <c:v>266.7</c:v>
                </c:pt>
                <c:pt idx="7">
                  <c:v>90.2</c:v>
                </c:pt>
                <c:pt idx="8">
                  <c:v>676.65</c:v>
                </c:pt>
                <c:pt idx="9">
                  <c:v>1274.3</c:v>
                </c:pt>
                <c:pt idx="10">
                  <c:v>604.29999999999995</c:v>
                </c:pt>
                <c:pt idx="11">
                  <c:v>997.6</c:v>
                </c:pt>
                <c:pt idx="12">
                  <c:v>910.3</c:v>
                </c:pt>
                <c:pt idx="13">
                  <c:v>206.8</c:v>
                </c:pt>
                <c:pt idx="14">
                  <c:v>2708.3</c:v>
                </c:pt>
                <c:pt idx="15">
                  <c:v>1960.6</c:v>
                </c:pt>
              </c:numCache>
            </c:numRef>
          </c:val>
          <c:extLst>
            <c:ext xmlns:c16="http://schemas.microsoft.com/office/drawing/2014/chart" uri="{C3380CC4-5D6E-409C-BE32-E72D297353CC}">
              <c16:uniqueId val="{00000002-8507-4EBE-B303-64C0C103EF4E}"/>
            </c:ext>
          </c:extLst>
        </c:ser>
        <c:ser>
          <c:idx val="3"/>
          <c:order val="3"/>
          <c:tx>
            <c:strRef>
              <c:f>'Sectors w gas'!$A$24</c:f>
              <c:strCache>
                <c:ptCount val="1"/>
                <c:pt idx="0">
                  <c:v>Other energy-related projects</c:v>
                </c:pt>
              </c:strCache>
            </c:strRef>
          </c:tx>
          <c:spPr>
            <a:solidFill>
              <a:schemeClr val="accent4"/>
            </a:solidFill>
            <a:ln>
              <a:noFill/>
            </a:ln>
            <a:effectLst/>
          </c:spPr>
          <c:invertIfNegative val="0"/>
          <c:dLbls>
            <c:delete val="1"/>
          </c:dLbls>
          <c:cat>
            <c:numRef>
              <c:f>'Sectors w gas'!$B$20:$Q$20</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 gas'!$B$24:$Q$24</c:f>
              <c:numCache>
                <c:formatCode>0</c:formatCode>
                <c:ptCount val="16"/>
                <c:pt idx="0">
                  <c:v>376.9</c:v>
                </c:pt>
                <c:pt idx="1">
                  <c:v>4.8</c:v>
                </c:pt>
                <c:pt idx="2">
                  <c:v>68.5</c:v>
                </c:pt>
                <c:pt idx="3">
                  <c:v>38.549999999999997</c:v>
                </c:pt>
                <c:pt idx="4">
                  <c:v>299.2</c:v>
                </c:pt>
                <c:pt idx="5">
                  <c:v>121.7</c:v>
                </c:pt>
                <c:pt idx="6">
                  <c:v>0</c:v>
                </c:pt>
                <c:pt idx="7">
                  <c:v>12.8</c:v>
                </c:pt>
                <c:pt idx="8">
                  <c:v>0</c:v>
                </c:pt>
                <c:pt idx="9">
                  <c:v>627</c:v>
                </c:pt>
                <c:pt idx="10">
                  <c:v>240.5</c:v>
                </c:pt>
                <c:pt idx="11">
                  <c:v>13.7</c:v>
                </c:pt>
                <c:pt idx="12">
                  <c:v>530.29999999999995</c:v>
                </c:pt>
                <c:pt idx="13">
                  <c:v>97.88</c:v>
                </c:pt>
                <c:pt idx="14">
                  <c:v>15</c:v>
                </c:pt>
                <c:pt idx="15">
                  <c:v>50.23</c:v>
                </c:pt>
              </c:numCache>
            </c:numRef>
          </c:val>
          <c:extLst>
            <c:ext xmlns:c16="http://schemas.microsoft.com/office/drawing/2014/chart" uri="{C3380CC4-5D6E-409C-BE32-E72D297353CC}">
              <c16:uniqueId val="{00000003-8507-4EBE-B303-64C0C103EF4E}"/>
            </c:ext>
          </c:extLst>
        </c:ser>
        <c:ser>
          <c:idx val="4"/>
          <c:order val="4"/>
          <c:spPr>
            <a:solidFill>
              <a:schemeClr val="accent5"/>
            </a:solidFill>
            <a:ln>
              <a:noFill/>
            </a:ln>
            <a:effectLst/>
          </c:spPr>
          <c:invertIfNegative val="0"/>
          <c:dLbls>
            <c:delete val="1"/>
          </c:dLbls>
          <c:cat>
            <c:numRef>
              <c:f>'Sectors w gas'!$B$20:$Q$20</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 gas'!$C$27</c:f>
              <c:numCache>
                <c:formatCode>0%</c:formatCode>
                <c:ptCount val="1"/>
                <c:pt idx="0">
                  <c:v>0.98517951534127568</c:v>
                </c:pt>
              </c:numCache>
            </c:numRef>
          </c:val>
          <c:extLst>
            <c:ext xmlns:c16="http://schemas.microsoft.com/office/drawing/2014/chart" uri="{C3380CC4-5D6E-409C-BE32-E72D297353CC}">
              <c16:uniqueId val="{00000001-2AD3-4EA1-A8C1-3B759888F446}"/>
            </c:ext>
          </c:extLst>
        </c:ser>
        <c:ser>
          <c:idx val="5"/>
          <c:order val="5"/>
          <c:spPr>
            <a:solidFill>
              <a:schemeClr val="accent6"/>
            </a:solidFill>
            <a:ln>
              <a:noFill/>
            </a:ln>
            <a:effectLst/>
          </c:spPr>
          <c:invertIfNegative val="0"/>
          <c:dLbls>
            <c:delete val="1"/>
          </c:dLbls>
          <c:cat>
            <c:numRef>
              <c:f>'Sectors w gas'!$B$20:$Q$20</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 gas'!$C$27</c:f>
              <c:numCache>
                <c:formatCode>0%</c:formatCode>
                <c:ptCount val="1"/>
                <c:pt idx="0">
                  <c:v>0.98517951534127568</c:v>
                </c:pt>
              </c:numCache>
            </c:numRef>
          </c:val>
          <c:extLst>
            <c:ext xmlns:c16="http://schemas.microsoft.com/office/drawing/2014/chart" uri="{C3380CC4-5D6E-409C-BE32-E72D297353CC}">
              <c16:uniqueId val="{00000003-2AD3-4EA1-A8C1-3B759888F446}"/>
            </c:ext>
          </c:extLst>
        </c:ser>
        <c:dLbls>
          <c:dLblPos val="ctr"/>
          <c:showLegendKey val="0"/>
          <c:showVal val="1"/>
          <c:showCatName val="0"/>
          <c:showSerName val="0"/>
          <c:showPercent val="0"/>
          <c:showBubbleSize val="0"/>
        </c:dLbls>
        <c:gapWidth val="150"/>
        <c:overlap val="100"/>
        <c:axId val="999873071"/>
        <c:axId val="999858671"/>
      </c:barChart>
      <c:catAx>
        <c:axId val="999873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858671"/>
        <c:crosses val="autoZero"/>
        <c:auto val="1"/>
        <c:lblAlgn val="ctr"/>
        <c:lblOffset val="100"/>
        <c:noMultiLvlLbl val="0"/>
      </c:catAx>
      <c:valAx>
        <c:axId val="999858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873071"/>
        <c:crosses val="autoZero"/>
        <c:crossBetween val="between"/>
      </c:valAx>
      <c:spPr>
        <a:noFill/>
        <a:ln>
          <a:noFill/>
        </a:ln>
        <a:effectLst/>
      </c:spPr>
    </c:plotArea>
    <c:legend>
      <c:legendPos val="b"/>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'Countries &amp; sectors w gas'!$B$150</c:f>
              <c:strCache>
                <c:ptCount val="1"/>
                <c:pt idx="0">
                  <c:v>Kazakhstan</c:v>
                </c:pt>
              </c:strCache>
            </c:strRef>
          </c:tx>
          <c:spPr>
            <a:solidFill>
              <a:schemeClr val="accent1"/>
            </a:solidFill>
            <a:ln>
              <a:noFill/>
            </a:ln>
            <a:effectLst/>
          </c:spPr>
          <c:invertIfNegative val="0"/>
          <c:cat>
            <c:strRef>
              <c:f>'Countries &amp; sectors w gas'!$C$149:$F$149</c:f>
              <c:strCache>
                <c:ptCount val="4"/>
                <c:pt idx="0">
                  <c:v>Other energy-related projects</c:v>
                </c:pt>
                <c:pt idx="1">
                  <c:v>Renewable energy projects</c:v>
                </c:pt>
                <c:pt idx="2">
                  <c:v>Energy efficiency projects</c:v>
                </c:pt>
                <c:pt idx="3">
                  <c:v>Gas infrastructure projects</c:v>
                </c:pt>
              </c:strCache>
            </c:strRef>
          </c:cat>
          <c:val>
            <c:numRef>
              <c:f>'Countries &amp; sectors w gas'!$C$150:$F$150</c:f>
              <c:numCache>
                <c:formatCode>General</c:formatCode>
                <c:ptCount val="4"/>
                <c:pt idx="0">
                  <c:v>473.005</c:v>
                </c:pt>
                <c:pt idx="1">
                  <c:v>2346.7000000000003</c:v>
                </c:pt>
                <c:pt idx="2">
                  <c:v>3033.3530000000001</c:v>
                </c:pt>
                <c:pt idx="3">
                  <c:v>9623.36</c:v>
                </c:pt>
              </c:numCache>
            </c:numRef>
          </c:val>
          <c:extLst>
            <c:ext xmlns:c16="http://schemas.microsoft.com/office/drawing/2014/chart" uri="{C3380CC4-5D6E-409C-BE32-E72D297353CC}">
              <c16:uniqueId val="{00000000-96C5-4092-B523-DD1FDFD9A11D}"/>
            </c:ext>
          </c:extLst>
        </c:ser>
        <c:ser>
          <c:idx val="1"/>
          <c:order val="1"/>
          <c:tx>
            <c:strRef>
              <c:f>'Countries &amp; sectors w gas'!$B$151</c:f>
              <c:strCache>
                <c:ptCount val="1"/>
                <c:pt idx="0">
                  <c:v>Kyrgyzstan</c:v>
                </c:pt>
              </c:strCache>
            </c:strRef>
          </c:tx>
          <c:spPr>
            <a:solidFill>
              <a:schemeClr val="accent2"/>
            </a:solidFill>
            <a:ln>
              <a:noFill/>
            </a:ln>
            <a:effectLst/>
          </c:spPr>
          <c:invertIfNegative val="0"/>
          <c:cat>
            <c:strRef>
              <c:f>'Countries &amp; sectors w gas'!$C$149:$F$149</c:f>
              <c:strCache>
                <c:ptCount val="4"/>
                <c:pt idx="0">
                  <c:v>Other energy-related projects</c:v>
                </c:pt>
                <c:pt idx="1">
                  <c:v>Renewable energy projects</c:v>
                </c:pt>
                <c:pt idx="2">
                  <c:v>Energy efficiency projects</c:v>
                </c:pt>
                <c:pt idx="3">
                  <c:v>Gas infrastructure projects</c:v>
                </c:pt>
              </c:strCache>
            </c:strRef>
          </c:cat>
          <c:val>
            <c:numRef>
              <c:f>'Countries &amp; sectors w gas'!$C$151:$F$151</c:f>
              <c:numCache>
                <c:formatCode>General</c:formatCode>
                <c:ptCount val="4"/>
                <c:pt idx="0">
                  <c:v>66.8</c:v>
                </c:pt>
                <c:pt idx="1">
                  <c:v>655.43000000000006</c:v>
                </c:pt>
                <c:pt idx="2">
                  <c:v>932.4</c:v>
                </c:pt>
                <c:pt idx="3">
                  <c:v>0</c:v>
                </c:pt>
              </c:numCache>
            </c:numRef>
          </c:val>
          <c:extLst>
            <c:ext xmlns:c16="http://schemas.microsoft.com/office/drawing/2014/chart" uri="{C3380CC4-5D6E-409C-BE32-E72D297353CC}">
              <c16:uniqueId val="{00000001-96C5-4092-B523-DD1FDFD9A11D}"/>
            </c:ext>
          </c:extLst>
        </c:ser>
        <c:ser>
          <c:idx val="2"/>
          <c:order val="2"/>
          <c:tx>
            <c:strRef>
              <c:f>'Countries &amp; sectors w gas'!$B$152</c:f>
              <c:strCache>
                <c:ptCount val="1"/>
                <c:pt idx="0">
                  <c:v>Mongolia</c:v>
                </c:pt>
              </c:strCache>
            </c:strRef>
          </c:tx>
          <c:spPr>
            <a:solidFill>
              <a:schemeClr val="accent3"/>
            </a:solidFill>
            <a:ln>
              <a:noFill/>
            </a:ln>
            <a:effectLst/>
          </c:spPr>
          <c:invertIfNegative val="0"/>
          <c:cat>
            <c:strRef>
              <c:f>'Countries &amp; sectors w gas'!$C$149:$F$149</c:f>
              <c:strCache>
                <c:ptCount val="4"/>
                <c:pt idx="0">
                  <c:v>Other energy-related projects</c:v>
                </c:pt>
                <c:pt idx="1">
                  <c:v>Renewable energy projects</c:v>
                </c:pt>
                <c:pt idx="2">
                  <c:v>Energy efficiency projects</c:v>
                </c:pt>
                <c:pt idx="3">
                  <c:v>Gas infrastructure projects</c:v>
                </c:pt>
              </c:strCache>
            </c:strRef>
          </c:cat>
          <c:val>
            <c:numRef>
              <c:f>'Countries &amp; sectors w gas'!$C$152:$F$152</c:f>
              <c:numCache>
                <c:formatCode>General</c:formatCode>
                <c:ptCount val="4"/>
                <c:pt idx="0">
                  <c:v>233.52</c:v>
                </c:pt>
                <c:pt idx="1">
                  <c:v>282.60000000000002</c:v>
                </c:pt>
                <c:pt idx="2">
                  <c:v>281.39</c:v>
                </c:pt>
                <c:pt idx="3">
                  <c:v>0</c:v>
                </c:pt>
              </c:numCache>
            </c:numRef>
          </c:val>
          <c:extLst>
            <c:ext xmlns:c16="http://schemas.microsoft.com/office/drawing/2014/chart" uri="{C3380CC4-5D6E-409C-BE32-E72D297353CC}">
              <c16:uniqueId val="{00000002-96C5-4092-B523-DD1FDFD9A11D}"/>
            </c:ext>
          </c:extLst>
        </c:ser>
        <c:ser>
          <c:idx val="3"/>
          <c:order val="3"/>
          <c:tx>
            <c:strRef>
              <c:f>'Countries &amp; sectors w gas'!$B$153</c:f>
              <c:strCache>
                <c:ptCount val="1"/>
                <c:pt idx="0">
                  <c:v>Tajikistan</c:v>
                </c:pt>
              </c:strCache>
            </c:strRef>
          </c:tx>
          <c:spPr>
            <a:solidFill>
              <a:schemeClr val="accent4"/>
            </a:solidFill>
            <a:ln>
              <a:noFill/>
            </a:ln>
            <a:effectLst/>
          </c:spPr>
          <c:invertIfNegative val="0"/>
          <c:cat>
            <c:strRef>
              <c:f>'Countries &amp; sectors w gas'!$C$149:$F$149</c:f>
              <c:strCache>
                <c:ptCount val="4"/>
                <c:pt idx="0">
                  <c:v>Other energy-related projects</c:v>
                </c:pt>
                <c:pt idx="1">
                  <c:v>Renewable energy projects</c:v>
                </c:pt>
                <c:pt idx="2">
                  <c:v>Energy efficiency projects</c:v>
                </c:pt>
                <c:pt idx="3">
                  <c:v>Gas infrastructure projects</c:v>
                </c:pt>
              </c:strCache>
            </c:strRef>
          </c:cat>
          <c:val>
            <c:numRef>
              <c:f>'Countries &amp; sectors w gas'!$C$153:$F$153</c:f>
              <c:numCache>
                <c:formatCode>General</c:formatCode>
                <c:ptCount val="4"/>
                <c:pt idx="0">
                  <c:v>322.85000000000002</c:v>
                </c:pt>
                <c:pt idx="1">
                  <c:v>1411.23</c:v>
                </c:pt>
                <c:pt idx="2">
                  <c:v>1754.2</c:v>
                </c:pt>
                <c:pt idx="3">
                  <c:v>0</c:v>
                </c:pt>
              </c:numCache>
            </c:numRef>
          </c:val>
          <c:extLst>
            <c:ext xmlns:c16="http://schemas.microsoft.com/office/drawing/2014/chart" uri="{C3380CC4-5D6E-409C-BE32-E72D297353CC}">
              <c16:uniqueId val="{00000003-96C5-4092-B523-DD1FDFD9A11D}"/>
            </c:ext>
          </c:extLst>
        </c:ser>
        <c:ser>
          <c:idx val="4"/>
          <c:order val="4"/>
          <c:tx>
            <c:strRef>
              <c:f>'Countries &amp; sectors w gas'!$B$154</c:f>
              <c:strCache>
                <c:ptCount val="1"/>
                <c:pt idx="0">
                  <c:v>Turkmenistan</c:v>
                </c:pt>
              </c:strCache>
            </c:strRef>
          </c:tx>
          <c:spPr>
            <a:solidFill>
              <a:schemeClr val="accent5"/>
            </a:solidFill>
            <a:ln>
              <a:noFill/>
            </a:ln>
            <a:effectLst/>
          </c:spPr>
          <c:invertIfNegative val="0"/>
          <c:cat>
            <c:strRef>
              <c:f>'Countries &amp; sectors w gas'!$C$149:$F$149</c:f>
              <c:strCache>
                <c:ptCount val="4"/>
                <c:pt idx="0">
                  <c:v>Other energy-related projects</c:v>
                </c:pt>
                <c:pt idx="1">
                  <c:v>Renewable energy projects</c:v>
                </c:pt>
                <c:pt idx="2">
                  <c:v>Energy efficiency projects</c:v>
                </c:pt>
                <c:pt idx="3">
                  <c:v>Gas infrastructure projects</c:v>
                </c:pt>
              </c:strCache>
            </c:strRef>
          </c:cat>
          <c:val>
            <c:numRef>
              <c:f>'Countries &amp; sectors w gas'!$C$154:$F$154</c:f>
              <c:numCache>
                <c:formatCode>General</c:formatCode>
                <c:ptCount val="4"/>
                <c:pt idx="0">
                  <c:v>6.5349999999999993</c:v>
                </c:pt>
                <c:pt idx="1">
                  <c:v>6.1849999999999996</c:v>
                </c:pt>
                <c:pt idx="2">
                  <c:v>722.60299999999995</c:v>
                </c:pt>
                <c:pt idx="3">
                  <c:v>708.55</c:v>
                </c:pt>
              </c:numCache>
            </c:numRef>
          </c:val>
          <c:extLst>
            <c:ext xmlns:c16="http://schemas.microsoft.com/office/drawing/2014/chart" uri="{C3380CC4-5D6E-409C-BE32-E72D297353CC}">
              <c16:uniqueId val="{00000004-96C5-4092-B523-DD1FDFD9A11D}"/>
            </c:ext>
          </c:extLst>
        </c:ser>
        <c:ser>
          <c:idx val="5"/>
          <c:order val="5"/>
          <c:tx>
            <c:strRef>
              <c:f>'Countries &amp; sectors w gas'!$B$155</c:f>
              <c:strCache>
                <c:ptCount val="1"/>
                <c:pt idx="0">
                  <c:v>Uzbekistan</c:v>
                </c:pt>
              </c:strCache>
            </c:strRef>
          </c:tx>
          <c:spPr>
            <a:solidFill>
              <a:schemeClr val="accent6"/>
            </a:solidFill>
            <a:ln>
              <a:noFill/>
            </a:ln>
            <a:effectLst/>
          </c:spPr>
          <c:invertIfNegative val="0"/>
          <c:cat>
            <c:strRef>
              <c:f>'Countries &amp; sectors w gas'!$C$149:$F$149</c:f>
              <c:strCache>
                <c:ptCount val="4"/>
                <c:pt idx="0">
                  <c:v>Other energy-related projects</c:v>
                </c:pt>
                <c:pt idx="1">
                  <c:v>Renewable energy projects</c:v>
                </c:pt>
                <c:pt idx="2">
                  <c:v>Energy efficiency projects</c:v>
                </c:pt>
                <c:pt idx="3">
                  <c:v>Gas infrastructure projects</c:v>
                </c:pt>
              </c:strCache>
            </c:strRef>
          </c:cat>
          <c:val>
            <c:numRef>
              <c:f>'Countries &amp; sectors w gas'!$C$155:$F$155</c:f>
              <c:numCache>
                <c:formatCode>General</c:formatCode>
                <c:ptCount val="4"/>
                <c:pt idx="0">
                  <c:v>1449.96</c:v>
                </c:pt>
                <c:pt idx="1">
                  <c:v>5773.4</c:v>
                </c:pt>
                <c:pt idx="2">
                  <c:v>5748.23</c:v>
                </c:pt>
                <c:pt idx="3">
                  <c:v>2992.64</c:v>
                </c:pt>
              </c:numCache>
            </c:numRef>
          </c:val>
          <c:extLst>
            <c:ext xmlns:c16="http://schemas.microsoft.com/office/drawing/2014/chart" uri="{C3380CC4-5D6E-409C-BE32-E72D297353CC}">
              <c16:uniqueId val="{00000005-96C5-4092-B523-DD1FDFD9A11D}"/>
            </c:ext>
          </c:extLst>
        </c:ser>
        <c:dLbls>
          <c:showLegendKey val="0"/>
          <c:showVal val="0"/>
          <c:showCatName val="0"/>
          <c:showSerName val="0"/>
          <c:showPercent val="0"/>
          <c:showBubbleSize val="0"/>
        </c:dLbls>
        <c:gapWidth val="150"/>
        <c:overlap val="100"/>
        <c:axId val="1519644943"/>
        <c:axId val="1519645903"/>
      </c:barChart>
      <c:catAx>
        <c:axId val="15196449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45903"/>
        <c:crosses val="autoZero"/>
        <c:auto val="1"/>
        <c:lblAlgn val="ctr"/>
        <c:lblOffset val="100"/>
        <c:noMultiLvlLbl val="0"/>
      </c:catAx>
      <c:valAx>
        <c:axId val="1519645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44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'Countries &amp; sectors w gas'!$B$150</c:f>
              <c:strCache>
                <c:ptCount val="1"/>
                <c:pt idx="0">
                  <c:v>Kazakhstan</c:v>
                </c:pt>
              </c:strCache>
            </c:strRef>
          </c:tx>
          <c:spPr>
            <a:solidFill>
              <a:schemeClr val="accent1"/>
            </a:solidFill>
            <a:ln>
              <a:noFill/>
            </a:ln>
            <a:effectLst/>
          </c:spPr>
          <c:invertIfNegative val="0"/>
          <c:cat>
            <c:strRef>
              <c:f>'Countries &amp; sectors w gas'!$C$149:$E$149</c:f>
              <c:strCache>
                <c:ptCount val="3"/>
                <c:pt idx="0">
                  <c:v>Other energy-related projects</c:v>
                </c:pt>
                <c:pt idx="1">
                  <c:v>Renewable energy projects</c:v>
                </c:pt>
                <c:pt idx="2">
                  <c:v>Energy efficiency projects</c:v>
                </c:pt>
              </c:strCache>
            </c:strRef>
          </c:cat>
          <c:val>
            <c:numRef>
              <c:f>'Countries &amp; sectors w gas'!$C$150:$E$150</c:f>
              <c:numCache>
                <c:formatCode>General</c:formatCode>
                <c:ptCount val="3"/>
                <c:pt idx="0">
                  <c:v>473.005</c:v>
                </c:pt>
                <c:pt idx="1">
                  <c:v>2346.7000000000003</c:v>
                </c:pt>
                <c:pt idx="2">
                  <c:v>3033.3530000000001</c:v>
                </c:pt>
              </c:numCache>
            </c:numRef>
          </c:val>
          <c:extLst>
            <c:ext xmlns:c16="http://schemas.microsoft.com/office/drawing/2014/chart" uri="{C3380CC4-5D6E-409C-BE32-E72D297353CC}">
              <c16:uniqueId val="{00000000-4FD6-4F21-97B3-D61075263A80}"/>
            </c:ext>
          </c:extLst>
        </c:ser>
        <c:ser>
          <c:idx val="1"/>
          <c:order val="1"/>
          <c:tx>
            <c:strRef>
              <c:f>'Countries &amp; sectors w gas'!$B$151</c:f>
              <c:strCache>
                <c:ptCount val="1"/>
                <c:pt idx="0">
                  <c:v>Kyrgyzstan</c:v>
                </c:pt>
              </c:strCache>
            </c:strRef>
          </c:tx>
          <c:spPr>
            <a:solidFill>
              <a:schemeClr val="accent2"/>
            </a:solidFill>
            <a:ln>
              <a:noFill/>
            </a:ln>
            <a:effectLst/>
          </c:spPr>
          <c:invertIfNegative val="0"/>
          <c:cat>
            <c:strRef>
              <c:f>'Countries &amp; sectors w gas'!$C$149:$E$149</c:f>
              <c:strCache>
                <c:ptCount val="3"/>
                <c:pt idx="0">
                  <c:v>Other energy-related projects</c:v>
                </c:pt>
                <c:pt idx="1">
                  <c:v>Renewable energy projects</c:v>
                </c:pt>
                <c:pt idx="2">
                  <c:v>Energy efficiency projects</c:v>
                </c:pt>
              </c:strCache>
            </c:strRef>
          </c:cat>
          <c:val>
            <c:numRef>
              <c:f>'Countries &amp; sectors w gas'!$C$151:$E$151</c:f>
              <c:numCache>
                <c:formatCode>General</c:formatCode>
                <c:ptCount val="3"/>
                <c:pt idx="0">
                  <c:v>66.8</c:v>
                </c:pt>
                <c:pt idx="1">
                  <c:v>655.43000000000006</c:v>
                </c:pt>
                <c:pt idx="2">
                  <c:v>932.4</c:v>
                </c:pt>
              </c:numCache>
            </c:numRef>
          </c:val>
          <c:extLst>
            <c:ext xmlns:c16="http://schemas.microsoft.com/office/drawing/2014/chart" uri="{C3380CC4-5D6E-409C-BE32-E72D297353CC}">
              <c16:uniqueId val="{00000001-4FD6-4F21-97B3-D61075263A80}"/>
            </c:ext>
          </c:extLst>
        </c:ser>
        <c:ser>
          <c:idx val="2"/>
          <c:order val="2"/>
          <c:tx>
            <c:strRef>
              <c:f>'Countries &amp; sectors w gas'!$B$152</c:f>
              <c:strCache>
                <c:ptCount val="1"/>
                <c:pt idx="0">
                  <c:v>Mongolia</c:v>
                </c:pt>
              </c:strCache>
            </c:strRef>
          </c:tx>
          <c:spPr>
            <a:solidFill>
              <a:schemeClr val="accent3"/>
            </a:solidFill>
            <a:ln>
              <a:noFill/>
            </a:ln>
            <a:effectLst/>
          </c:spPr>
          <c:invertIfNegative val="0"/>
          <c:cat>
            <c:strRef>
              <c:f>'Countries &amp; sectors w gas'!$C$149:$E$149</c:f>
              <c:strCache>
                <c:ptCount val="3"/>
                <c:pt idx="0">
                  <c:v>Other energy-related projects</c:v>
                </c:pt>
                <c:pt idx="1">
                  <c:v>Renewable energy projects</c:v>
                </c:pt>
                <c:pt idx="2">
                  <c:v>Energy efficiency projects</c:v>
                </c:pt>
              </c:strCache>
            </c:strRef>
          </c:cat>
          <c:val>
            <c:numRef>
              <c:f>'Countries &amp; sectors w gas'!$C$152:$E$152</c:f>
              <c:numCache>
                <c:formatCode>General</c:formatCode>
                <c:ptCount val="3"/>
                <c:pt idx="0">
                  <c:v>233.52</c:v>
                </c:pt>
                <c:pt idx="1">
                  <c:v>282.60000000000002</c:v>
                </c:pt>
                <c:pt idx="2">
                  <c:v>281.39</c:v>
                </c:pt>
              </c:numCache>
            </c:numRef>
          </c:val>
          <c:extLst>
            <c:ext xmlns:c16="http://schemas.microsoft.com/office/drawing/2014/chart" uri="{C3380CC4-5D6E-409C-BE32-E72D297353CC}">
              <c16:uniqueId val="{00000002-4FD6-4F21-97B3-D61075263A80}"/>
            </c:ext>
          </c:extLst>
        </c:ser>
        <c:ser>
          <c:idx val="3"/>
          <c:order val="3"/>
          <c:tx>
            <c:strRef>
              <c:f>'Countries &amp; sectors w gas'!$B$153</c:f>
              <c:strCache>
                <c:ptCount val="1"/>
                <c:pt idx="0">
                  <c:v>Tajikistan</c:v>
                </c:pt>
              </c:strCache>
            </c:strRef>
          </c:tx>
          <c:spPr>
            <a:solidFill>
              <a:schemeClr val="accent4"/>
            </a:solidFill>
            <a:ln>
              <a:noFill/>
            </a:ln>
            <a:effectLst/>
          </c:spPr>
          <c:invertIfNegative val="0"/>
          <c:cat>
            <c:strRef>
              <c:f>'Countries &amp; sectors w gas'!$C$149:$E$149</c:f>
              <c:strCache>
                <c:ptCount val="3"/>
                <c:pt idx="0">
                  <c:v>Other energy-related projects</c:v>
                </c:pt>
                <c:pt idx="1">
                  <c:v>Renewable energy projects</c:v>
                </c:pt>
                <c:pt idx="2">
                  <c:v>Energy efficiency projects</c:v>
                </c:pt>
              </c:strCache>
            </c:strRef>
          </c:cat>
          <c:val>
            <c:numRef>
              <c:f>'Countries &amp; sectors w gas'!$C$153:$E$153</c:f>
              <c:numCache>
                <c:formatCode>General</c:formatCode>
                <c:ptCount val="3"/>
                <c:pt idx="0">
                  <c:v>322.85000000000002</c:v>
                </c:pt>
                <c:pt idx="1">
                  <c:v>1411.23</c:v>
                </c:pt>
                <c:pt idx="2">
                  <c:v>1754.2</c:v>
                </c:pt>
              </c:numCache>
            </c:numRef>
          </c:val>
          <c:extLst>
            <c:ext xmlns:c16="http://schemas.microsoft.com/office/drawing/2014/chart" uri="{C3380CC4-5D6E-409C-BE32-E72D297353CC}">
              <c16:uniqueId val="{00000003-4FD6-4F21-97B3-D61075263A80}"/>
            </c:ext>
          </c:extLst>
        </c:ser>
        <c:ser>
          <c:idx val="4"/>
          <c:order val="4"/>
          <c:tx>
            <c:strRef>
              <c:f>'Countries &amp; sectors w gas'!$B$154</c:f>
              <c:strCache>
                <c:ptCount val="1"/>
                <c:pt idx="0">
                  <c:v>Turkmenistan</c:v>
                </c:pt>
              </c:strCache>
            </c:strRef>
          </c:tx>
          <c:spPr>
            <a:solidFill>
              <a:schemeClr val="accent5"/>
            </a:solidFill>
            <a:ln>
              <a:noFill/>
            </a:ln>
            <a:effectLst/>
          </c:spPr>
          <c:invertIfNegative val="0"/>
          <c:cat>
            <c:strRef>
              <c:f>'Countries &amp; sectors w gas'!$C$149:$E$149</c:f>
              <c:strCache>
                <c:ptCount val="3"/>
                <c:pt idx="0">
                  <c:v>Other energy-related projects</c:v>
                </c:pt>
                <c:pt idx="1">
                  <c:v>Renewable energy projects</c:v>
                </c:pt>
                <c:pt idx="2">
                  <c:v>Energy efficiency projects</c:v>
                </c:pt>
              </c:strCache>
            </c:strRef>
          </c:cat>
          <c:val>
            <c:numRef>
              <c:f>'Countries &amp; sectors w gas'!$C$154:$E$154</c:f>
              <c:numCache>
                <c:formatCode>General</c:formatCode>
                <c:ptCount val="3"/>
                <c:pt idx="0">
                  <c:v>6.5349999999999993</c:v>
                </c:pt>
                <c:pt idx="1">
                  <c:v>6.1849999999999996</c:v>
                </c:pt>
                <c:pt idx="2">
                  <c:v>722.60299999999995</c:v>
                </c:pt>
              </c:numCache>
            </c:numRef>
          </c:val>
          <c:extLst>
            <c:ext xmlns:c16="http://schemas.microsoft.com/office/drawing/2014/chart" uri="{C3380CC4-5D6E-409C-BE32-E72D297353CC}">
              <c16:uniqueId val="{00000004-4FD6-4F21-97B3-D61075263A80}"/>
            </c:ext>
          </c:extLst>
        </c:ser>
        <c:ser>
          <c:idx val="5"/>
          <c:order val="5"/>
          <c:tx>
            <c:strRef>
              <c:f>'Countries &amp; sectors w gas'!$B$155</c:f>
              <c:strCache>
                <c:ptCount val="1"/>
                <c:pt idx="0">
                  <c:v>Uzbekistan</c:v>
                </c:pt>
              </c:strCache>
            </c:strRef>
          </c:tx>
          <c:spPr>
            <a:solidFill>
              <a:schemeClr val="accent6"/>
            </a:solidFill>
            <a:ln>
              <a:noFill/>
            </a:ln>
            <a:effectLst/>
          </c:spPr>
          <c:invertIfNegative val="0"/>
          <c:cat>
            <c:strRef>
              <c:f>'Countries &amp; sectors w gas'!$C$149:$E$149</c:f>
              <c:strCache>
                <c:ptCount val="3"/>
                <c:pt idx="0">
                  <c:v>Other energy-related projects</c:v>
                </c:pt>
                <c:pt idx="1">
                  <c:v>Renewable energy projects</c:v>
                </c:pt>
                <c:pt idx="2">
                  <c:v>Energy efficiency projects</c:v>
                </c:pt>
              </c:strCache>
            </c:strRef>
          </c:cat>
          <c:val>
            <c:numRef>
              <c:f>'Countries &amp; sectors w gas'!$C$155:$E$155</c:f>
              <c:numCache>
                <c:formatCode>General</c:formatCode>
                <c:ptCount val="3"/>
                <c:pt idx="0">
                  <c:v>1449.96</c:v>
                </c:pt>
                <c:pt idx="1">
                  <c:v>5773.4</c:v>
                </c:pt>
                <c:pt idx="2">
                  <c:v>5748.23</c:v>
                </c:pt>
              </c:numCache>
            </c:numRef>
          </c:val>
          <c:extLst>
            <c:ext xmlns:c16="http://schemas.microsoft.com/office/drawing/2014/chart" uri="{C3380CC4-5D6E-409C-BE32-E72D297353CC}">
              <c16:uniqueId val="{00000005-4FD6-4F21-97B3-D61075263A80}"/>
            </c:ext>
          </c:extLst>
        </c:ser>
        <c:dLbls>
          <c:showLegendKey val="0"/>
          <c:showVal val="0"/>
          <c:showCatName val="0"/>
          <c:showSerName val="0"/>
          <c:showPercent val="0"/>
          <c:showBubbleSize val="0"/>
        </c:dLbls>
        <c:gapWidth val="150"/>
        <c:overlap val="100"/>
        <c:axId val="1178516016"/>
        <c:axId val="1178517936"/>
      </c:barChart>
      <c:catAx>
        <c:axId val="11785160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8517936"/>
        <c:crosses val="autoZero"/>
        <c:auto val="1"/>
        <c:lblAlgn val="ctr"/>
        <c:lblOffset val="100"/>
        <c:noMultiLvlLbl val="0"/>
      </c:catAx>
      <c:valAx>
        <c:axId val="11785179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8516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'Countries &amp; sectors wo gas '!$C$142</c:f>
              <c:strCache>
                <c:ptCount val="1"/>
                <c:pt idx="0">
                  <c:v>Other energy-related projects</c:v>
                </c:pt>
              </c:strCache>
            </c:strRef>
          </c:tx>
          <c:spPr>
            <a:solidFill>
              <a:schemeClr val="accent1"/>
            </a:solidFill>
            <a:ln>
              <a:noFill/>
            </a:ln>
            <a:effectLst/>
          </c:spPr>
          <c:invertIfNegative val="0"/>
          <c:cat>
            <c:strRef>
              <c:f>'Countries &amp; sectors wo gas '!$B$143:$B$148</c:f>
              <c:strCache>
                <c:ptCount val="6"/>
                <c:pt idx="0">
                  <c:v>Turkmenistan</c:v>
                </c:pt>
                <c:pt idx="1">
                  <c:v>Mongolia</c:v>
                </c:pt>
                <c:pt idx="2">
                  <c:v>Kyrgyzstan</c:v>
                </c:pt>
                <c:pt idx="3">
                  <c:v>Tajikistan</c:v>
                </c:pt>
                <c:pt idx="4">
                  <c:v>Kazakhstan</c:v>
                </c:pt>
                <c:pt idx="5">
                  <c:v>Uzbekistan</c:v>
                </c:pt>
              </c:strCache>
            </c:strRef>
          </c:cat>
          <c:val>
            <c:numRef>
              <c:f>'Countries &amp; sectors wo gas '!$C$143:$C$148</c:f>
              <c:numCache>
                <c:formatCode>General</c:formatCode>
                <c:ptCount val="6"/>
                <c:pt idx="0">
                  <c:v>6.5349999999999993</c:v>
                </c:pt>
                <c:pt idx="1">
                  <c:v>233.52</c:v>
                </c:pt>
                <c:pt idx="2">
                  <c:v>66.8</c:v>
                </c:pt>
                <c:pt idx="3">
                  <c:v>322.85000000000002</c:v>
                </c:pt>
                <c:pt idx="4">
                  <c:v>473.005</c:v>
                </c:pt>
                <c:pt idx="5">
                  <c:v>1449.96</c:v>
                </c:pt>
              </c:numCache>
            </c:numRef>
          </c:val>
          <c:extLst>
            <c:ext xmlns:c16="http://schemas.microsoft.com/office/drawing/2014/chart" uri="{C3380CC4-5D6E-409C-BE32-E72D297353CC}">
              <c16:uniqueId val="{00000000-6D1B-495F-93F3-48D02556D477}"/>
            </c:ext>
          </c:extLst>
        </c:ser>
        <c:ser>
          <c:idx val="1"/>
          <c:order val="1"/>
          <c:tx>
            <c:strRef>
              <c:f>'Countries &amp; sectors wo gas '!$D$142</c:f>
              <c:strCache>
                <c:ptCount val="1"/>
                <c:pt idx="0">
                  <c:v>Renewable energy projects</c:v>
                </c:pt>
              </c:strCache>
            </c:strRef>
          </c:tx>
          <c:spPr>
            <a:solidFill>
              <a:schemeClr val="accent2"/>
            </a:solidFill>
            <a:ln>
              <a:noFill/>
            </a:ln>
            <a:effectLst/>
          </c:spPr>
          <c:invertIfNegative val="0"/>
          <c:cat>
            <c:strRef>
              <c:f>'Countries &amp; sectors wo gas '!$B$143:$B$148</c:f>
              <c:strCache>
                <c:ptCount val="6"/>
                <c:pt idx="0">
                  <c:v>Turkmenistan</c:v>
                </c:pt>
                <c:pt idx="1">
                  <c:v>Mongolia</c:v>
                </c:pt>
                <c:pt idx="2">
                  <c:v>Kyrgyzstan</c:v>
                </c:pt>
                <c:pt idx="3">
                  <c:v>Tajikistan</c:v>
                </c:pt>
                <c:pt idx="4">
                  <c:v>Kazakhstan</c:v>
                </c:pt>
                <c:pt idx="5">
                  <c:v>Uzbekistan</c:v>
                </c:pt>
              </c:strCache>
            </c:strRef>
          </c:cat>
          <c:val>
            <c:numRef>
              <c:f>'Countries &amp; sectors wo gas '!$D$143:$D$148</c:f>
              <c:numCache>
                <c:formatCode>General</c:formatCode>
                <c:ptCount val="6"/>
                <c:pt idx="0">
                  <c:v>6.1849999999999996</c:v>
                </c:pt>
                <c:pt idx="1">
                  <c:v>282.60000000000002</c:v>
                </c:pt>
                <c:pt idx="2">
                  <c:v>655.43000000000006</c:v>
                </c:pt>
                <c:pt idx="3">
                  <c:v>1411.23</c:v>
                </c:pt>
                <c:pt idx="4">
                  <c:v>2346.7000000000003</c:v>
                </c:pt>
                <c:pt idx="5">
                  <c:v>5773.4</c:v>
                </c:pt>
              </c:numCache>
            </c:numRef>
          </c:val>
          <c:extLst>
            <c:ext xmlns:c16="http://schemas.microsoft.com/office/drawing/2014/chart" uri="{C3380CC4-5D6E-409C-BE32-E72D297353CC}">
              <c16:uniqueId val="{00000001-6D1B-495F-93F3-48D02556D477}"/>
            </c:ext>
          </c:extLst>
        </c:ser>
        <c:ser>
          <c:idx val="2"/>
          <c:order val="2"/>
          <c:tx>
            <c:strRef>
              <c:f>'Countries &amp; sectors wo gas '!$E$142</c:f>
              <c:strCache>
                <c:ptCount val="1"/>
                <c:pt idx="0">
                  <c:v>Energy efficiency projects</c:v>
                </c:pt>
              </c:strCache>
            </c:strRef>
          </c:tx>
          <c:spPr>
            <a:solidFill>
              <a:schemeClr val="accent3"/>
            </a:solidFill>
            <a:ln>
              <a:noFill/>
            </a:ln>
            <a:effectLst/>
          </c:spPr>
          <c:invertIfNegative val="0"/>
          <c:cat>
            <c:strRef>
              <c:f>'Countries &amp; sectors wo gas '!$B$143:$B$148</c:f>
              <c:strCache>
                <c:ptCount val="6"/>
                <c:pt idx="0">
                  <c:v>Turkmenistan</c:v>
                </c:pt>
                <c:pt idx="1">
                  <c:v>Mongolia</c:v>
                </c:pt>
                <c:pt idx="2">
                  <c:v>Kyrgyzstan</c:v>
                </c:pt>
                <c:pt idx="3">
                  <c:v>Tajikistan</c:v>
                </c:pt>
                <c:pt idx="4">
                  <c:v>Kazakhstan</c:v>
                </c:pt>
                <c:pt idx="5">
                  <c:v>Uzbekistan</c:v>
                </c:pt>
              </c:strCache>
            </c:strRef>
          </c:cat>
          <c:val>
            <c:numRef>
              <c:f>'Countries &amp; sectors wo gas '!$E$143:$E$148</c:f>
              <c:numCache>
                <c:formatCode>General</c:formatCode>
                <c:ptCount val="6"/>
                <c:pt idx="0">
                  <c:v>722.60299999999995</c:v>
                </c:pt>
                <c:pt idx="1">
                  <c:v>281.39</c:v>
                </c:pt>
                <c:pt idx="2">
                  <c:v>932.4</c:v>
                </c:pt>
                <c:pt idx="3">
                  <c:v>1754.2</c:v>
                </c:pt>
                <c:pt idx="4">
                  <c:v>3033.3530000000001</c:v>
                </c:pt>
                <c:pt idx="5">
                  <c:v>5748.23</c:v>
                </c:pt>
              </c:numCache>
            </c:numRef>
          </c:val>
          <c:extLst>
            <c:ext xmlns:c16="http://schemas.microsoft.com/office/drawing/2014/chart" uri="{C3380CC4-5D6E-409C-BE32-E72D297353CC}">
              <c16:uniqueId val="{00000002-6D1B-495F-93F3-48D02556D477}"/>
            </c:ext>
          </c:extLst>
        </c:ser>
        <c:dLbls>
          <c:showLegendKey val="0"/>
          <c:showVal val="0"/>
          <c:showCatName val="0"/>
          <c:showSerName val="0"/>
          <c:showPercent val="0"/>
          <c:showBubbleSize val="0"/>
        </c:dLbls>
        <c:gapWidth val="150"/>
        <c:overlap val="100"/>
        <c:axId val="1055486768"/>
        <c:axId val="1055467088"/>
      </c:barChart>
      <c:catAx>
        <c:axId val="10554867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467088"/>
        <c:crosses val="autoZero"/>
        <c:auto val="1"/>
        <c:lblAlgn val="ctr"/>
        <c:lblOffset val="100"/>
        <c:noMultiLvlLbl val="0"/>
      </c:catAx>
      <c:valAx>
        <c:axId val="1055467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486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Amount of funding by sectors,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Trends_Regional!$C$1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B2-49A1-800E-3E9755877933}"/>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B2-49A1-800E-3E9755877933}"/>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FB2-49A1-800E-3E9755877933}"/>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FB2-49A1-800E-3E9755877933}"/>
              </c:ext>
            </c:extLst>
          </c:dPt>
          <c:cat>
            <c:strRef>
              <c:f>Trends_Regional!$A$2:$A$5</c:f>
              <c:strCache>
                <c:ptCount val="4"/>
                <c:pt idx="0">
                  <c:v>Energy efficient electricity transmission</c:v>
                </c:pt>
                <c:pt idx="1">
                  <c:v>Energy equipment</c:v>
                </c:pt>
                <c:pt idx="2">
                  <c:v>Energy sector reforms </c:v>
                </c:pt>
                <c:pt idx="3">
                  <c:v>Gas transmission network</c:v>
                </c:pt>
              </c:strCache>
            </c:strRef>
          </c:cat>
          <c:val>
            <c:numRef>
              <c:f>Trends_Regional!$C$2:$C$5</c:f>
              <c:numCache>
                <c:formatCode>0</c:formatCode>
                <c:ptCount val="4"/>
                <c:pt idx="0">
                  <c:v>23.8</c:v>
                </c:pt>
                <c:pt idx="1">
                  <c:v>8.6999999999999993</c:v>
                </c:pt>
                <c:pt idx="2">
                  <c:v>9.6999999999999993</c:v>
                </c:pt>
                <c:pt idx="3">
                  <c:v>5</c:v>
                </c:pt>
              </c:numCache>
            </c:numRef>
          </c:val>
          <c:extLst>
            <c:ext xmlns:c16="http://schemas.microsoft.com/office/drawing/2014/chart" uri="{C3380CC4-5D6E-409C-BE32-E72D297353CC}">
              <c16:uniqueId val="{00000000-56DD-430A-974C-3CE65A09CE01}"/>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Funding amount by sectors and type of project,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Trends_Regional!$D$1</c:f>
              <c:strCache>
                <c:ptCount val="1"/>
                <c:pt idx="0">
                  <c:v>Technical Assistance</c:v>
                </c:pt>
              </c:strCache>
            </c:strRef>
          </c:tx>
          <c:spPr>
            <a:solidFill>
              <a:schemeClr val="accent1"/>
            </a:solidFill>
            <a:ln>
              <a:noFill/>
            </a:ln>
            <a:effectLst/>
            <a:sp3d/>
          </c:spPr>
          <c:invertIfNegative val="0"/>
          <c:cat>
            <c:strRef>
              <c:f>Trends_Regional!$A$2:$A$5</c:f>
              <c:strCache>
                <c:ptCount val="4"/>
                <c:pt idx="0">
                  <c:v>Energy efficient electricity transmission</c:v>
                </c:pt>
                <c:pt idx="1">
                  <c:v>Energy equipment</c:v>
                </c:pt>
                <c:pt idx="2">
                  <c:v>Energy sector reforms </c:v>
                </c:pt>
                <c:pt idx="3">
                  <c:v>Gas transmission network</c:v>
                </c:pt>
              </c:strCache>
            </c:strRef>
          </c:cat>
          <c:val>
            <c:numRef>
              <c:f>Trends_Regional!$D$2:$D$5</c:f>
              <c:numCache>
                <c:formatCode>0</c:formatCode>
                <c:ptCount val="4"/>
                <c:pt idx="0">
                  <c:v>23.8</c:v>
                </c:pt>
                <c:pt idx="1">
                  <c:v>8.6999999999999993</c:v>
                </c:pt>
                <c:pt idx="2">
                  <c:v>9.6999999999999993</c:v>
                </c:pt>
                <c:pt idx="3">
                  <c:v>5</c:v>
                </c:pt>
              </c:numCache>
            </c:numRef>
          </c:val>
          <c:extLst>
            <c:ext xmlns:c16="http://schemas.microsoft.com/office/drawing/2014/chart" uri="{C3380CC4-5D6E-409C-BE32-E72D297353CC}">
              <c16:uniqueId val="{00000000-141D-43F7-9B5F-6126A55021C0}"/>
            </c:ext>
          </c:extLst>
        </c:ser>
        <c:dLbls>
          <c:showLegendKey val="0"/>
          <c:showVal val="0"/>
          <c:showCatName val="0"/>
          <c:showSerName val="0"/>
          <c:showPercent val="0"/>
          <c:showBubbleSize val="0"/>
        </c:dLbls>
        <c:gapWidth val="150"/>
        <c:shape val="box"/>
        <c:axId val="1872797343"/>
        <c:axId val="1872796863"/>
        <c:axId val="0"/>
      </c:bar3DChart>
      <c:catAx>
        <c:axId val="1872797343"/>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2796863"/>
        <c:crosses val="autoZero"/>
        <c:auto val="1"/>
        <c:lblAlgn val="ctr"/>
        <c:lblOffset val="100"/>
        <c:noMultiLvlLbl val="0"/>
      </c:catAx>
      <c:valAx>
        <c:axId val="187279686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2797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Amount of funding by sectors,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Trends_KZ!$C$1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9ED4-4D7F-80AA-C526FDC12C9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9ED4-4D7F-80AA-C526FDC12C9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9655-4254-93A5-BD3CBB33CFD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9ED4-4D7F-80AA-C526FDC12C9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9ED4-4D7F-80AA-C526FDC12C9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9ED4-4D7F-80AA-C526FDC12C9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655-4254-93A5-BD3CBB33CFD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9ED4-4D7F-80AA-C526FDC12C9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9ED4-4D7F-80AA-C526FDC12C9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9ED4-4D7F-80AA-C526FDC12C9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9ED4-4D7F-80AA-C526FDC12C9C}"/>
              </c:ext>
            </c:extLst>
          </c:dPt>
          <c:dLbls>
            <c:dLbl>
              <c:idx val="2"/>
              <c:layout>
                <c:manualLayout>
                  <c:x val="-4.1335696440006856E-2"/>
                  <c:y val="-6.556914839005204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55-4254-93A5-BD3CBB33CFD7}"/>
                </c:ext>
              </c:extLst>
            </c:dLbl>
            <c:dLbl>
              <c:idx val="6"/>
              <c:layout>
                <c:manualLayout>
                  <c:x val="-0.15920294756969813"/>
                  <c:y val="-4.503536857291033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55-4254-93A5-BD3CBB33CF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Trends_KZ!$A$2:$A$12</c:f>
              <c:strCache>
                <c:ptCount val="11"/>
                <c:pt idx="0">
                  <c:v>Power plant conversion (coal to gas)</c:v>
                </c:pt>
                <c:pt idx="1">
                  <c:v>Energy Efficient Lighting</c:v>
                </c:pt>
                <c:pt idx="2">
                  <c:v>Energy efficient electricity transmission</c:v>
                </c:pt>
                <c:pt idx="3">
                  <c:v>Energy efficiency of public buidlings </c:v>
                </c:pt>
                <c:pt idx="4">
                  <c:v>Energy equipment</c:v>
                </c:pt>
                <c:pt idx="5">
                  <c:v>Liquefied natural gas (LNG) production</c:v>
                </c:pt>
                <c:pt idx="6">
                  <c:v>Gas transmission network</c:v>
                </c:pt>
                <c:pt idx="7">
                  <c:v>Energy efficiency of district heating </c:v>
                </c:pt>
                <c:pt idx="8">
                  <c:v>Hydropower development</c:v>
                </c:pt>
                <c:pt idx="9">
                  <c:v>Solar power plant</c:v>
                </c:pt>
                <c:pt idx="10">
                  <c:v>Wind power plant</c:v>
                </c:pt>
              </c:strCache>
            </c:strRef>
          </c:cat>
          <c:val>
            <c:numRef>
              <c:f>Trends_KZ!$C$2:$C$12</c:f>
              <c:numCache>
                <c:formatCode>General</c:formatCode>
                <c:ptCount val="11"/>
                <c:pt idx="0">
                  <c:v>925.7</c:v>
                </c:pt>
                <c:pt idx="1">
                  <c:v>142.9</c:v>
                </c:pt>
                <c:pt idx="2">
                  <c:v>1992</c:v>
                </c:pt>
                <c:pt idx="3">
                  <c:v>101.7</c:v>
                </c:pt>
                <c:pt idx="4">
                  <c:v>1173</c:v>
                </c:pt>
                <c:pt idx="5">
                  <c:v>40</c:v>
                </c:pt>
                <c:pt idx="6">
                  <c:v>12697.7</c:v>
                </c:pt>
                <c:pt idx="7">
                  <c:v>796.7</c:v>
                </c:pt>
                <c:pt idx="8">
                  <c:v>632.29999999999995</c:v>
                </c:pt>
                <c:pt idx="9">
                  <c:v>1069.8</c:v>
                </c:pt>
                <c:pt idx="10">
                  <c:v>733.9</c:v>
                </c:pt>
              </c:numCache>
            </c:numRef>
          </c:val>
          <c:extLst>
            <c:ext xmlns:c16="http://schemas.microsoft.com/office/drawing/2014/chart" uri="{C3380CC4-5D6E-409C-BE32-E72D297353CC}">
              <c16:uniqueId val="{00000000-9655-4254-93A5-BD3CBB33CFD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Funding amount by sectors and type of project,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Trends_KZ!$D$1</c:f>
              <c:strCache>
                <c:ptCount val="1"/>
                <c:pt idx="0">
                  <c:v>Grant</c:v>
                </c:pt>
              </c:strCache>
            </c:strRef>
          </c:tx>
          <c:spPr>
            <a:solidFill>
              <a:schemeClr val="accent1"/>
            </a:solidFill>
            <a:ln>
              <a:noFill/>
            </a:ln>
            <a:effectLst/>
            <a:sp3d/>
          </c:spPr>
          <c:invertIfNegative val="0"/>
          <c:cat>
            <c:strRef>
              <c:f>Trends_KZ!$A$2:$A$12</c:f>
              <c:strCache>
                <c:ptCount val="11"/>
                <c:pt idx="0">
                  <c:v>Power plant conversion (coal to gas)</c:v>
                </c:pt>
                <c:pt idx="1">
                  <c:v>Energy Efficient Lighting</c:v>
                </c:pt>
                <c:pt idx="2">
                  <c:v>Energy efficient electricity transmission</c:v>
                </c:pt>
                <c:pt idx="3">
                  <c:v>Energy efficiency of public buidlings </c:v>
                </c:pt>
                <c:pt idx="4">
                  <c:v>Energy equipment</c:v>
                </c:pt>
                <c:pt idx="5">
                  <c:v>Liquefied natural gas (LNG) production</c:v>
                </c:pt>
                <c:pt idx="6">
                  <c:v>Gas transmission network</c:v>
                </c:pt>
                <c:pt idx="7">
                  <c:v>Energy efficiency of district heating </c:v>
                </c:pt>
                <c:pt idx="8">
                  <c:v>Hydropower development</c:v>
                </c:pt>
                <c:pt idx="9">
                  <c:v>Solar power plant</c:v>
                </c:pt>
                <c:pt idx="10">
                  <c:v>Wind power plant</c:v>
                </c:pt>
              </c:strCache>
            </c:strRef>
          </c:cat>
          <c:val>
            <c:numRef>
              <c:f>Trends_KZ!$D$2:$D$12</c:f>
              <c:numCache>
                <c:formatCode>General</c:formatCode>
                <c:ptCount val="11"/>
                <c:pt idx="0">
                  <c:v>0</c:v>
                </c:pt>
                <c:pt idx="1">
                  <c:v>0</c:v>
                </c:pt>
                <c:pt idx="2">
                  <c:v>0</c:v>
                </c:pt>
                <c:pt idx="3">
                  <c:v>46.2</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7BE-4070-AC44-1F98A8B648C4}"/>
            </c:ext>
          </c:extLst>
        </c:ser>
        <c:ser>
          <c:idx val="1"/>
          <c:order val="1"/>
          <c:tx>
            <c:strRef>
              <c:f>Trends_KZ!$E$1</c:f>
              <c:strCache>
                <c:ptCount val="1"/>
                <c:pt idx="0">
                  <c:v>Investment and technical assistance</c:v>
                </c:pt>
              </c:strCache>
            </c:strRef>
          </c:tx>
          <c:spPr>
            <a:solidFill>
              <a:schemeClr val="accent2"/>
            </a:solidFill>
            <a:ln>
              <a:noFill/>
            </a:ln>
            <a:effectLst/>
            <a:sp3d/>
          </c:spPr>
          <c:invertIfNegative val="0"/>
          <c:cat>
            <c:strRef>
              <c:f>Trends_KZ!$A$2:$A$12</c:f>
              <c:strCache>
                <c:ptCount val="11"/>
                <c:pt idx="0">
                  <c:v>Power plant conversion (coal to gas)</c:v>
                </c:pt>
                <c:pt idx="1">
                  <c:v>Energy Efficient Lighting</c:v>
                </c:pt>
                <c:pt idx="2">
                  <c:v>Energy efficient electricity transmission</c:v>
                </c:pt>
                <c:pt idx="3">
                  <c:v>Energy efficiency of public buidlings </c:v>
                </c:pt>
                <c:pt idx="4">
                  <c:v>Energy equipment</c:v>
                </c:pt>
                <c:pt idx="5">
                  <c:v>Liquefied natural gas (LNG) production</c:v>
                </c:pt>
                <c:pt idx="6">
                  <c:v>Gas transmission network</c:v>
                </c:pt>
                <c:pt idx="7">
                  <c:v>Energy efficiency of district heating </c:v>
                </c:pt>
                <c:pt idx="8">
                  <c:v>Hydropower development</c:v>
                </c:pt>
                <c:pt idx="9">
                  <c:v>Solar power plant</c:v>
                </c:pt>
                <c:pt idx="10">
                  <c:v>Wind power plant</c:v>
                </c:pt>
              </c:strCache>
            </c:strRef>
          </c:cat>
          <c:val>
            <c:numRef>
              <c:f>Trends_KZ!$E$2:$E$12</c:f>
              <c:numCache>
                <c:formatCode>General</c:formatCode>
                <c:ptCount val="11"/>
                <c:pt idx="0">
                  <c:v>0</c:v>
                </c:pt>
                <c:pt idx="1">
                  <c:v>0</c:v>
                </c:pt>
                <c:pt idx="2">
                  <c:v>0</c:v>
                </c:pt>
                <c:pt idx="3">
                  <c:v>127</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87BE-4070-AC44-1F98A8B648C4}"/>
            </c:ext>
          </c:extLst>
        </c:ser>
        <c:ser>
          <c:idx val="2"/>
          <c:order val="2"/>
          <c:tx>
            <c:strRef>
              <c:f>Trends_KZ!$F$1</c:f>
              <c:strCache>
                <c:ptCount val="1"/>
                <c:pt idx="0">
                  <c:v>Loan</c:v>
                </c:pt>
              </c:strCache>
            </c:strRef>
          </c:tx>
          <c:spPr>
            <a:solidFill>
              <a:schemeClr val="accent3"/>
            </a:solidFill>
            <a:ln>
              <a:noFill/>
            </a:ln>
            <a:effectLst/>
            <a:sp3d/>
          </c:spPr>
          <c:invertIfNegative val="0"/>
          <c:cat>
            <c:strRef>
              <c:f>Trends_KZ!$A$2:$A$12</c:f>
              <c:strCache>
                <c:ptCount val="11"/>
                <c:pt idx="0">
                  <c:v>Power plant conversion (coal to gas)</c:v>
                </c:pt>
                <c:pt idx="1">
                  <c:v>Energy Efficient Lighting</c:v>
                </c:pt>
                <c:pt idx="2">
                  <c:v>Energy efficient electricity transmission</c:v>
                </c:pt>
                <c:pt idx="3">
                  <c:v>Energy efficiency of public buidlings </c:v>
                </c:pt>
                <c:pt idx="4">
                  <c:v>Energy equipment</c:v>
                </c:pt>
                <c:pt idx="5">
                  <c:v>Liquefied natural gas (LNG) production</c:v>
                </c:pt>
                <c:pt idx="6">
                  <c:v>Gas transmission network</c:v>
                </c:pt>
                <c:pt idx="7">
                  <c:v>Energy efficiency of district heating </c:v>
                </c:pt>
                <c:pt idx="8">
                  <c:v>Hydropower development</c:v>
                </c:pt>
                <c:pt idx="9">
                  <c:v>Solar power plant</c:v>
                </c:pt>
                <c:pt idx="10">
                  <c:v>Wind power plant</c:v>
                </c:pt>
              </c:strCache>
            </c:strRef>
          </c:cat>
          <c:val>
            <c:numRef>
              <c:f>Trends_KZ!$F$2:$F$12</c:f>
              <c:numCache>
                <c:formatCode>General</c:formatCode>
                <c:ptCount val="11"/>
                <c:pt idx="0">
                  <c:v>925.7</c:v>
                </c:pt>
                <c:pt idx="1">
                  <c:v>110.8</c:v>
                </c:pt>
                <c:pt idx="2">
                  <c:v>1992</c:v>
                </c:pt>
                <c:pt idx="3">
                  <c:v>0</c:v>
                </c:pt>
                <c:pt idx="4">
                  <c:v>472.7</c:v>
                </c:pt>
                <c:pt idx="5">
                  <c:v>0</c:v>
                </c:pt>
                <c:pt idx="6">
                  <c:v>8697.7000000000007</c:v>
                </c:pt>
                <c:pt idx="7">
                  <c:v>795.1</c:v>
                </c:pt>
                <c:pt idx="8">
                  <c:v>90</c:v>
                </c:pt>
                <c:pt idx="9">
                  <c:v>1069.8</c:v>
                </c:pt>
                <c:pt idx="10">
                  <c:v>584.9</c:v>
                </c:pt>
              </c:numCache>
            </c:numRef>
          </c:val>
          <c:extLst>
            <c:ext xmlns:c16="http://schemas.microsoft.com/office/drawing/2014/chart" uri="{C3380CC4-5D6E-409C-BE32-E72D297353CC}">
              <c16:uniqueId val="{00000002-87BE-4070-AC44-1F98A8B648C4}"/>
            </c:ext>
          </c:extLst>
        </c:ser>
        <c:ser>
          <c:idx val="3"/>
          <c:order val="3"/>
          <c:tx>
            <c:strRef>
              <c:f>Trends_KZ!$G$1</c:f>
              <c:strCache>
                <c:ptCount val="1"/>
                <c:pt idx="0">
                  <c:v>Technical Assistance</c:v>
                </c:pt>
              </c:strCache>
            </c:strRef>
          </c:tx>
          <c:spPr>
            <a:solidFill>
              <a:schemeClr val="accent4"/>
            </a:solidFill>
            <a:ln>
              <a:noFill/>
            </a:ln>
            <a:effectLst/>
            <a:sp3d/>
          </c:spPr>
          <c:invertIfNegative val="0"/>
          <c:cat>
            <c:strRef>
              <c:f>Trends_KZ!$A$2:$A$12</c:f>
              <c:strCache>
                <c:ptCount val="11"/>
                <c:pt idx="0">
                  <c:v>Power plant conversion (coal to gas)</c:v>
                </c:pt>
                <c:pt idx="1">
                  <c:v>Energy Efficient Lighting</c:v>
                </c:pt>
                <c:pt idx="2">
                  <c:v>Energy efficient electricity transmission</c:v>
                </c:pt>
                <c:pt idx="3">
                  <c:v>Energy efficiency of public buidlings </c:v>
                </c:pt>
                <c:pt idx="4">
                  <c:v>Energy equipment</c:v>
                </c:pt>
                <c:pt idx="5">
                  <c:v>Liquefied natural gas (LNG) production</c:v>
                </c:pt>
                <c:pt idx="6">
                  <c:v>Gas transmission network</c:v>
                </c:pt>
                <c:pt idx="7">
                  <c:v>Energy efficiency of district heating </c:v>
                </c:pt>
                <c:pt idx="8">
                  <c:v>Hydropower development</c:v>
                </c:pt>
                <c:pt idx="9">
                  <c:v>Solar power plant</c:v>
                </c:pt>
                <c:pt idx="10">
                  <c:v>Wind power plant</c:v>
                </c:pt>
              </c:strCache>
            </c:strRef>
          </c:cat>
          <c:val>
            <c:numRef>
              <c:f>Trends_KZ!$G$2:$G$12</c:f>
              <c:numCache>
                <c:formatCode>General</c:formatCode>
                <c:ptCount val="11"/>
                <c:pt idx="0">
                  <c:v>0</c:v>
                </c:pt>
                <c:pt idx="1">
                  <c:v>1.7750000000000001</c:v>
                </c:pt>
                <c:pt idx="2">
                  <c:v>0</c:v>
                </c:pt>
                <c:pt idx="3">
                  <c:v>66.5</c:v>
                </c:pt>
                <c:pt idx="4">
                  <c:v>0.4</c:v>
                </c:pt>
                <c:pt idx="5">
                  <c:v>0</c:v>
                </c:pt>
                <c:pt idx="6">
                  <c:v>0</c:v>
                </c:pt>
                <c:pt idx="7">
                  <c:v>120</c:v>
                </c:pt>
                <c:pt idx="8">
                  <c:v>0</c:v>
                </c:pt>
                <c:pt idx="9">
                  <c:v>0</c:v>
                </c:pt>
                <c:pt idx="10">
                  <c:v>0</c:v>
                </c:pt>
              </c:numCache>
            </c:numRef>
          </c:val>
          <c:extLst>
            <c:ext xmlns:c16="http://schemas.microsoft.com/office/drawing/2014/chart" uri="{C3380CC4-5D6E-409C-BE32-E72D297353CC}">
              <c16:uniqueId val="{00000003-87BE-4070-AC44-1F98A8B648C4}"/>
            </c:ext>
          </c:extLst>
        </c:ser>
        <c:dLbls>
          <c:showLegendKey val="0"/>
          <c:showVal val="0"/>
          <c:showCatName val="0"/>
          <c:showSerName val="0"/>
          <c:showPercent val="0"/>
          <c:showBubbleSize val="0"/>
        </c:dLbls>
        <c:gapWidth val="150"/>
        <c:shape val="box"/>
        <c:axId val="540390751"/>
        <c:axId val="540392191"/>
        <c:axId val="0"/>
      </c:bar3DChart>
      <c:catAx>
        <c:axId val="54039075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0392191"/>
        <c:crosses val="autoZero"/>
        <c:auto val="1"/>
        <c:lblAlgn val="ctr"/>
        <c:lblOffset val="100"/>
        <c:noMultiLvlLbl val="0"/>
      </c:catAx>
      <c:valAx>
        <c:axId val="5403921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03907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Amount of</a:t>
            </a:r>
            <a:r>
              <a:rPr lang="en-US" baseline="0"/>
              <a:t> funding by sectors, mln. USD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Trends_KG!$C$1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6DC-4F27-B836-C3D438F72A9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E51-4558-A441-5F39796EE21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E51-4558-A441-5F39796EE21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4-16DC-4F27-B836-C3D438F72A9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16DC-4F27-B836-C3D438F72A9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E51-4558-A441-5F39796EE216}"/>
              </c:ext>
            </c:extLst>
          </c:dPt>
          <c:dLbls>
            <c:dLbl>
              <c:idx val="0"/>
              <c:layout>
                <c:manualLayout>
                  <c:x val="3.8338658146964855E-2"/>
                  <c:y val="-2.7406646111682097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DC-4F27-B836-C3D438F72A92}"/>
                </c:ext>
              </c:extLst>
            </c:dLbl>
            <c:dLbl>
              <c:idx val="5"/>
              <c:layout>
                <c:manualLayout>
                  <c:x val="-3.4078807241746542E-2"/>
                  <c:y val="-1.7129153819801301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E51-4558-A441-5F39796EE2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Trends_KG!$A$2:$A$7</c:f>
              <c:strCache>
                <c:ptCount val="6"/>
                <c:pt idx="0">
                  <c:v>Energy Efficient Lighting</c:v>
                </c:pt>
                <c:pt idx="1">
                  <c:v>Energy efficient electricity transmission</c:v>
                </c:pt>
                <c:pt idx="2">
                  <c:v>Energy equipment</c:v>
                </c:pt>
                <c:pt idx="3">
                  <c:v>Energy efficiency of district heating </c:v>
                </c:pt>
                <c:pt idx="4">
                  <c:v>Hydropower development</c:v>
                </c:pt>
                <c:pt idx="5">
                  <c:v>Solar power plant</c:v>
                </c:pt>
              </c:strCache>
            </c:strRef>
          </c:cat>
          <c:val>
            <c:numRef>
              <c:f>Trends_KG!$C$2:$C$7</c:f>
              <c:numCache>
                <c:formatCode>0</c:formatCode>
                <c:ptCount val="6"/>
                <c:pt idx="0">
                  <c:v>0.16</c:v>
                </c:pt>
                <c:pt idx="1">
                  <c:v>823.8</c:v>
                </c:pt>
                <c:pt idx="2">
                  <c:v>169.3</c:v>
                </c:pt>
                <c:pt idx="3">
                  <c:v>284.60000000000002</c:v>
                </c:pt>
                <c:pt idx="4">
                  <c:v>627.1</c:v>
                </c:pt>
                <c:pt idx="5">
                  <c:v>35.18</c:v>
                </c:pt>
              </c:numCache>
            </c:numRef>
          </c:val>
          <c:extLst>
            <c:ext xmlns:c16="http://schemas.microsoft.com/office/drawing/2014/chart" uri="{C3380CC4-5D6E-409C-BE32-E72D297353CC}">
              <c16:uniqueId val="{00000000-16DC-4F27-B836-C3D438F72A92}"/>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Funding amount by sectors and</a:t>
            </a:r>
            <a:r>
              <a:rPr lang="en-US" baseline="0"/>
              <a:t> type of project,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Trends_KG!$D$1</c:f>
              <c:strCache>
                <c:ptCount val="1"/>
                <c:pt idx="0">
                  <c:v>Grant</c:v>
                </c:pt>
              </c:strCache>
            </c:strRef>
          </c:tx>
          <c:spPr>
            <a:solidFill>
              <a:schemeClr val="accent1"/>
            </a:solidFill>
            <a:ln>
              <a:noFill/>
            </a:ln>
            <a:effectLst/>
            <a:sp3d/>
          </c:spPr>
          <c:invertIfNegative val="0"/>
          <c:cat>
            <c:strRef>
              <c:f>Trends_KG!$A$2:$A$7</c:f>
              <c:strCache>
                <c:ptCount val="6"/>
                <c:pt idx="0">
                  <c:v>Energy Efficient Lighting</c:v>
                </c:pt>
                <c:pt idx="1">
                  <c:v>Energy efficient electricity transmission</c:v>
                </c:pt>
                <c:pt idx="2">
                  <c:v>Energy equipment</c:v>
                </c:pt>
                <c:pt idx="3">
                  <c:v>Energy efficiency of district heating </c:v>
                </c:pt>
                <c:pt idx="4">
                  <c:v>Hydropower development</c:v>
                </c:pt>
                <c:pt idx="5">
                  <c:v>Solar power plant</c:v>
                </c:pt>
              </c:strCache>
            </c:strRef>
          </c:cat>
          <c:val>
            <c:numRef>
              <c:f>Trends_KG!$D$2:$D$7</c:f>
              <c:numCache>
                <c:formatCode>0</c:formatCode>
                <c:ptCount val="6"/>
                <c:pt idx="0">
                  <c:v>0</c:v>
                </c:pt>
                <c:pt idx="1">
                  <c:v>0</c:v>
                </c:pt>
                <c:pt idx="2">
                  <c:v>30.3</c:v>
                </c:pt>
                <c:pt idx="3">
                  <c:v>1.5</c:v>
                </c:pt>
                <c:pt idx="4">
                  <c:v>0</c:v>
                </c:pt>
                <c:pt idx="5">
                  <c:v>0</c:v>
                </c:pt>
              </c:numCache>
            </c:numRef>
          </c:val>
          <c:extLst>
            <c:ext xmlns:c16="http://schemas.microsoft.com/office/drawing/2014/chart" uri="{C3380CC4-5D6E-409C-BE32-E72D297353CC}">
              <c16:uniqueId val="{00000000-9297-4DAF-BF01-2192B66D5B4A}"/>
            </c:ext>
          </c:extLst>
        </c:ser>
        <c:ser>
          <c:idx val="1"/>
          <c:order val="1"/>
          <c:tx>
            <c:strRef>
              <c:f>Trends_KG!$E$1</c:f>
              <c:strCache>
                <c:ptCount val="1"/>
                <c:pt idx="0">
                  <c:v>Grant, Loan</c:v>
                </c:pt>
              </c:strCache>
            </c:strRef>
          </c:tx>
          <c:spPr>
            <a:solidFill>
              <a:schemeClr val="accent2"/>
            </a:solidFill>
            <a:ln>
              <a:noFill/>
            </a:ln>
            <a:effectLst/>
            <a:sp3d/>
          </c:spPr>
          <c:invertIfNegative val="0"/>
          <c:cat>
            <c:strRef>
              <c:f>Trends_KG!$A$2:$A$7</c:f>
              <c:strCache>
                <c:ptCount val="6"/>
                <c:pt idx="0">
                  <c:v>Energy Efficient Lighting</c:v>
                </c:pt>
                <c:pt idx="1">
                  <c:v>Energy efficient electricity transmission</c:v>
                </c:pt>
                <c:pt idx="2">
                  <c:v>Energy equipment</c:v>
                </c:pt>
                <c:pt idx="3">
                  <c:v>Energy efficiency of district heating </c:v>
                </c:pt>
                <c:pt idx="4">
                  <c:v>Hydropower development</c:v>
                </c:pt>
                <c:pt idx="5">
                  <c:v>Solar power plant</c:v>
                </c:pt>
              </c:strCache>
            </c:strRef>
          </c:cat>
          <c:val>
            <c:numRef>
              <c:f>Trends_KG!$E$2:$E$7</c:f>
              <c:numCache>
                <c:formatCode>0</c:formatCode>
                <c:ptCount val="6"/>
                <c:pt idx="0">
                  <c:v>0</c:v>
                </c:pt>
                <c:pt idx="1">
                  <c:v>55.5</c:v>
                </c:pt>
                <c:pt idx="2">
                  <c:v>2</c:v>
                </c:pt>
                <c:pt idx="3">
                  <c:v>230</c:v>
                </c:pt>
                <c:pt idx="4">
                  <c:v>463.7</c:v>
                </c:pt>
                <c:pt idx="5">
                  <c:v>0</c:v>
                </c:pt>
              </c:numCache>
            </c:numRef>
          </c:val>
          <c:extLst>
            <c:ext xmlns:c16="http://schemas.microsoft.com/office/drawing/2014/chart" uri="{C3380CC4-5D6E-409C-BE32-E72D297353CC}">
              <c16:uniqueId val="{00000001-9297-4DAF-BF01-2192B66D5B4A}"/>
            </c:ext>
          </c:extLst>
        </c:ser>
        <c:ser>
          <c:idx val="2"/>
          <c:order val="2"/>
          <c:tx>
            <c:strRef>
              <c:f>Trends_KG!$F$1</c:f>
              <c:strCache>
                <c:ptCount val="1"/>
                <c:pt idx="0">
                  <c:v>Loan</c:v>
                </c:pt>
              </c:strCache>
            </c:strRef>
          </c:tx>
          <c:spPr>
            <a:solidFill>
              <a:schemeClr val="accent3"/>
            </a:solidFill>
            <a:ln>
              <a:noFill/>
            </a:ln>
            <a:effectLst/>
            <a:sp3d/>
          </c:spPr>
          <c:invertIfNegative val="0"/>
          <c:cat>
            <c:strRef>
              <c:f>Trends_KG!$A$2:$A$7</c:f>
              <c:strCache>
                <c:ptCount val="6"/>
                <c:pt idx="0">
                  <c:v>Energy Efficient Lighting</c:v>
                </c:pt>
                <c:pt idx="1">
                  <c:v>Energy efficient electricity transmission</c:v>
                </c:pt>
                <c:pt idx="2">
                  <c:v>Energy equipment</c:v>
                </c:pt>
                <c:pt idx="3">
                  <c:v>Energy efficiency of district heating </c:v>
                </c:pt>
                <c:pt idx="4">
                  <c:v>Hydropower development</c:v>
                </c:pt>
                <c:pt idx="5">
                  <c:v>Solar power plant</c:v>
                </c:pt>
              </c:strCache>
            </c:strRef>
          </c:cat>
          <c:val>
            <c:numRef>
              <c:f>Trends_KG!$F$2:$F$7</c:f>
              <c:numCache>
                <c:formatCode>0</c:formatCode>
                <c:ptCount val="6"/>
                <c:pt idx="0">
                  <c:v>0.16</c:v>
                </c:pt>
                <c:pt idx="1">
                  <c:v>768.3</c:v>
                </c:pt>
                <c:pt idx="2">
                  <c:v>2</c:v>
                </c:pt>
                <c:pt idx="3">
                  <c:v>53.1</c:v>
                </c:pt>
                <c:pt idx="4">
                  <c:v>124.9</c:v>
                </c:pt>
                <c:pt idx="5">
                  <c:v>0</c:v>
                </c:pt>
              </c:numCache>
            </c:numRef>
          </c:val>
          <c:extLst>
            <c:ext xmlns:c16="http://schemas.microsoft.com/office/drawing/2014/chart" uri="{C3380CC4-5D6E-409C-BE32-E72D297353CC}">
              <c16:uniqueId val="{00000002-9297-4DAF-BF01-2192B66D5B4A}"/>
            </c:ext>
          </c:extLst>
        </c:ser>
        <c:ser>
          <c:idx val="3"/>
          <c:order val="3"/>
          <c:tx>
            <c:strRef>
              <c:f>Trends_KG!$G$1</c:f>
              <c:strCache>
                <c:ptCount val="1"/>
                <c:pt idx="0">
                  <c:v>Loan, grant</c:v>
                </c:pt>
              </c:strCache>
            </c:strRef>
          </c:tx>
          <c:spPr>
            <a:solidFill>
              <a:schemeClr val="accent4"/>
            </a:solidFill>
            <a:ln>
              <a:noFill/>
            </a:ln>
            <a:effectLst/>
            <a:sp3d/>
          </c:spPr>
          <c:invertIfNegative val="0"/>
          <c:cat>
            <c:strRef>
              <c:f>Trends_KG!$A$2:$A$7</c:f>
              <c:strCache>
                <c:ptCount val="6"/>
                <c:pt idx="0">
                  <c:v>Energy Efficient Lighting</c:v>
                </c:pt>
                <c:pt idx="1">
                  <c:v>Energy efficient electricity transmission</c:v>
                </c:pt>
                <c:pt idx="2">
                  <c:v>Energy equipment</c:v>
                </c:pt>
                <c:pt idx="3">
                  <c:v>Energy efficiency of district heating </c:v>
                </c:pt>
                <c:pt idx="4">
                  <c:v>Hydropower development</c:v>
                </c:pt>
                <c:pt idx="5">
                  <c:v>Solar power plant</c:v>
                </c:pt>
              </c:strCache>
            </c:strRef>
          </c:cat>
          <c:val>
            <c:numRef>
              <c:f>Trends_KG!$G$2:$G$7</c:f>
              <c:numCache>
                <c:formatCode>0</c:formatCode>
                <c:ptCount val="6"/>
                <c:pt idx="0">
                  <c:v>0</c:v>
                </c:pt>
                <c:pt idx="1">
                  <c:v>0</c:v>
                </c:pt>
                <c:pt idx="2">
                  <c:v>0</c:v>
                </c:pt>
                <c:pt idx="3">
                  <c:v>0</c:v>
                </c:pt>
                <c:pt idx="4">
                  <c:v>34.6</c:v>
                </c:pt>
                <c:pt idx="5">
                  <c:v>0</c:v>
                </c:pt>
              </c:numCache>
            </c:numRef>
          </c:val>
          <c:extLst>
            <c:ext xmlns:c16="http://schemas.microsoft.com/office/drawing/2014/chart" uri="{C3380CC4-5D6E-409C-BE32-E72D297353CC}">
              <c16:uniqueId val="{00000003-9297-4DAF-BF01-2192B66D5B4A}"/>
            </c:ext>
          </c:extLst>
        </c:ser>
        <c:ser>
          <c:idx val="4"/>
          <c:order val="4"/>
          <c:tx>
            <c:strRef>
              <c:f>Trends_KG!$H$1</c:f>
              <c:strCache>
                <c:ptCount val="1"/>
                <c:pt idx="0">
                  <c:v>Technical Assistance</c:v>
                </c:pt>
              </c:strCache>
            </c:strRef>
          </c:tx>
          <c:spPr>
            <a:solidFill>
              <a:schemeClr val="accent5"/>
            </a:solidFill>
            <a:ln>
              <a:noFill/>
            </a:ln>
            <a:effectLst/>
            <a:sp3d/>
          </c:spPr>
          <c:invertIfNegative val="0"/>
          <c:cat>
            <c:strRef>
              <c:f>Trends_KG!$A$2:$A$7</c:f>
              <c:strCache>
                <c:ptCount val="6"/>
                <c:pt idx="0">
                  <c:v>Energy Efficient Lighting</c:v>
                </c:pt>
                <c:pt idx="1">
                  <c:v>Energy efficient electricity transmission</c:v>
                </c:pt>
                <c:pt idx="2">
                  <c:v>Energy equipment</c:v>
                </c:pt>
                <c:pt idx="3">
                  <c:v>Energy efficiency of district heating </c:v>
                </c:pt>
                <c:pt idx="4">
                  <c:v>Hydropower development</c:v>
                </c:pt>
                <c:pt idx="5">
                  <c:v>Solar power plant</c:v>
                </c:pt>
              </c:strCache>
            </c:strRef>
          </c:cat>
          <c:val>
            <c:numRef>
              <c:f>Trends_KG!$H$2:$H$7</c:f>
              <c:numCache>
                <c:formatCode>0</c:formatCode>
                <c:ptCount val="6"/>
                <c:pt idx="0">
                  <c:v>0</c:v>
                </c:pt>
                <c:pt idx="1">
                  <c:v>0</c:v>
                </c:pt>
                <c:pt idx="2">
                  <c:v>135</c:v>
                </c:pt>
                <c:pt idx="3">
                  <c:v>0</c:v>
                </c:pt>
                <c:pt idx="4">
                  <c:v>3.9</c:v>
                </c:pt>
                <c:pt idx="5">
                  <c:v>35.18</c:v>
                </c:pt>
              </c:numCache>
            </c:numRef>
          </c:val>
          <c:extLst>
            <c:ext xmlns:c16="http://schemas.microsoft.com/office/drawing/2014/chart" uri="{C3380CC4-5D6E-409C-BE32-E72D297353CC}">
              <c16:uniqueId val="{00000004-9297-4DAF-BF01-2192B66D5B4A}"/>
            </c:ext>
          </c:extLst>
        </c:ser>
        <c:dLbls>
          <c:showLegendKey val="0"/>
          <c:showVal val="0"/>
          <c:showCatName val="0"/>
          <c:showSerName val="0"/>
          <c:showPercent val="0"/>
          <c:showBubbleSize val="0"/>
        </c:dLbls>
        <c:gapWidth val="150"/>
        <c:shape val="box"/>
        <c:axId val="675142607"/>
        <c:axId val="675143087"/>
        <c:axId val="0"/>
      </c:bar3DChart>
      <c:catAx>
        <c:axId val="67514260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5143087"/>
        <c:crosses val="autoZero"/>
        <c:auto val="1"/>
        <c:lblAlgn val="ctr"/>
        <c:lblOffset val="100"/>
        <c:noMultiLvlLbl val="0"/>
      </c:catAx>
      <c:valAx>
        <c:axId val="67514308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5142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'Countries wo gas'!$A$2</c:f>
              <c:strCache>
                <c:ptCount val="1"/>
                <c:pt idx="0">
                  <c:v>Kazakhstan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gas'!$B$2:$Q$2</c:f>
              <c:numCache>
                <c:formatCode>0</c:formatCode>
                <c:ptCount val="16"/>
                <c:pt idx="0">
                  <c:v>374.9</c:v>
                </c:pt>
                <c:pt idx="1">
                  <c:v>101.5</c:v>
                </c:pt>
                <c:pt idx="2">
                  <c:v>474.3</c:v>
                </c:pt>
                <c:pt idx="3">
                  <c:v>342.1</c:v>
                </c:pt>
                <c:pt idx="4">
                  <c:v>151.5</c:v>
                </c:pt>
                <c:pt idx="5">
                  <c:v>858.2</c:v>
                </c:pt>
                <c:pt idx="6">
                  <c:v>160.5</c:v>
                </c:pt>
                <c:pt idx="7">
                  <c:v>393.5</c:v>
                </c:pt>
                <c:pt idx="8">
                  <c:v>522.1</c:v>
                </c:pt>
                <c:pt idx="9">
                  <c:v>69.599999999999994</c:v>
                </c:pt>
                <c:pt idx="10">
                  <c:v>753.5</c:v>
                </c:pt>
                <c:pt idx="11">
                  <c:v>927.7</c:v>
                </c:pt>
                <c:pt idx="12">
                  <c:v>336.4</c:v>
                </c:pt>
                <c:pt idx="13">
                  <c:v>239.7</c:v>
                </c:pt>
                <c:pt idx="14">
                  <c:v>145.5</c:v>
                </c:pt>
              </c:numCache>
            </c:numRef>
          </c:val>
          <c:smooth val="0"/>
          <c:extLst>
            <c:ext xmlns:c16="http://schemas.microsoft.com/office/drawing/2014/chart" uri="{C3380CC4-5D6E-409C-BE32-E72D297353CC}">
              <c16:uniqueId val="{00000000-D4D2-4DA2-9FCD-2BF42D92F370}"/>
            </c:ext>
          </c:extLst>
        </c:ser>
        <c:ser>
          <c:idx val="1"/>
          <c:order val="1"/>
          <c:tx>
            <c:strRef>
              <c:f>'Countries wo gas'!$A$3</c:f>
              <c:strCache>
                <c:ptCount val="1"/>
                <c:pt idx="0">
                  <c:v>Kyrgyzstan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gas'!$B$3:$Q$3</c:f>
              <c:numCache>
                <c:formatCode>0</c:formatCode>
                <c:ptCount val="16"/>
                <c:pt idx="0">
                  <c:v>28.1</c:v>
                </c:pt>
                <c:pt idx="1">
                  <c:v>8.1999999999999993</c:v>
                </c:pt>
                <c:pt idx="2">
                  <c:v>126</c:v>
                </c:pt>
                <c:pt idx="3">
                  <c:v>208</c:v>
                </c:pt>
                <c:pt idx="4">
                  <c:v>124</c:v>
                </c:pt>
                <c:pt idx="5">
                  <c:v>389.8</c:v>
                </c:pt>
                <c:pt idx="6">
                  <c:v>262.2</c:v>
                </c:pt>
                <c:pt idx="7">
                  <c:v>13.6</c:v>
                </c:pt>
                <c:pt idx="8">
                  <c:v>257.10000000000002</c:v>
                </c:pt>
                <c:pt idx="9">
                  <c:v>99.2</c:v>
                </c:pt>
                <c:pt idx="10">
                  <c:v>8</c:v>
                </c:pt>
                <c:pt idx="11">
                  <c:v>115</c:v>
                </c:pt>
                <c:pt idx="12">
                  <c:v>2.66</c:v>
                </c:pt>
                <c:pt idx="14">
                  <c:v>14.9</c:v>
                </c:pt>
              </c:numCache>
            </c:numRef>
          </c:val>
          <c:smooth val="0"/>
          <c:extLst>
            <c:ext xmlns:c16="http://schemas.microsoft.com/office/drawing/2014/chart" uri="{C3380CC4-5D6E-409C-BE32-E72D297353CC}">
              <c16:uniqueId val="{00000001-D4D2-4DA2-9FCD-2BF42D92F370}"/>
            </c:ext>
          </c:extLst>
        </c:ser>
        <c:ser>
          <c:idx val="2"/>
          <c:order val="2"/>
          <c:tx>
            <c:strRef>
              <c:f>'Countries wo gas'!$A$4</c:f>
              <c:strCache>
                <c:ptCount val="1"/>
                <c:pt idx="0">
                  <c:v>Mongolia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gas'!$B$4:$Q$4</c:f>
              <c:numCache>
                <c:formatCode>0</c:formatCode>
                <c:ptCount val="16"/>
                <c:pt idx="0">
                  <c:v>2</c:v>
                </c:pt>
                <c:pt idx="1">
                  <c:v>3.2</c:v>
                </c:pt>
                <c:pt idx="2">
                  <c:v>14.2</c:v>
                </c:pt>
                <c:pt idx="3">
                  <c:v>22.79</c:v>
                </c:pt>
                <c:pt idx="4">
                  <c:v>33.89</c:v>
                </c:pt>
                <c:pt idx="6">
                  <c:v>2</c:v>
                </c:pt>
                <c:pt idx="8">
                  <c:v>129.9</c:v>
                </c:pt>
                <c:pt idx="9">
                  <c:v>176.8</c:v>
                </c:pt>
                <c:pt idx="10">
                  <c:v>27.6</c:v>
                </c:pt>
                <c:pt idx="11">
                  <c:v>47.2</c:v>
                </c:pt>
                <c:pt idx="12">
                  <c:v>260.3</c:v>
                </c:pt>
                <c:pt idx="14">
                  <c:v>77.5</c:v>
                </c:pt>
                <c:pt idx="15" formatCode="0.00">
                  <c:v>0.23</c:v>
                </c:pt>
              </c:numCache>
            </c:numRef>
          </c:val>
          <c:smooth val="0"/>
          <c:extLst>
            <c:ext xmlns:c16="http://schemas.microsoft.com/office/drawing/2014/chart" uri="{C3380CC4-5D6E-409C-BE32-E72D297353CC}">
              <c16:uniqueId val="{00000002-D4D2-4DA2-9FCD-2BF42D92F370}"/>
            </c:ext>
          </c:extLst>
        </c:ser>
        <c:ser>
          <c:idx val="3"/>
          <c:order val="3"/>
          <c:tx>
            <c:strRef>
              <c:f>'Countries wo gas'!$A$5</c:f>
              <c:strCache>
                <c:ptCount val="1"/>
                <c:pt idx="0">
                  <c:v>Tajikistan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gas'!$B$5:$Q$5</c:f>
              <c:numCache>
                <c:formatCode>0</c:formatCode>
                <c:ptCount val="16"/>
                <c:pt idx="0">
                  <c:v>110.2</c:v>
                </c:pt>
                <c:pt idx="2">
                  <c:v>171</c:v>
                </c:pt>
                <c:pt idx="3">
                  <c:v>58.3</c:v>
                </c:pt>
                <c:pt idx="4">
                  <c:v>18</c:v>
                </c:pt>
                <c:pt idx="5">
                  <c:v>171</c:v>
                </c:pt>
                <c:pt idx="6">
                  <c:v>189</c:v>
                </c:pt>
                <c:pt idx="7">
                  <c:v>411</c:v>
                </c:pt>
                <c:pt idx="8">
                  <c:v>38</c:v>
                </c:pt>
                <c:pt idx="9">
                  <c:v>901.7</c:v>
                </c:pt>
                <c:pt idx="10">
                  <c:v>83.2</c:v>
                </c:pt>
                <c:pt idx="11">
                  <c:v>124.9</c:v>
                </c:pt>
                <c:pt idx="12">
                  <c:v>977</c:v>
                </c:pt>
                <c:pt idx="13">
                  <c:v>85</c:v>
                </c:pt>
                <c:pt idx="14">
                  <c:v>80</c:v>
                </c:pt>
                <c:pt idx="15">
                  <c:v>70</c:v>
                </c:pt>
              </c:numCache>
            </c:numRef>
          </c:val>
          <c:smooth val="0"/>
          <c:extLst>
            <c:ext xmlns:c16="http://schemas.microsoft.com/office/drawing/2014/chart" uri="{C3380CC4-5D6E-409C-BE32-E72D297353CC}">
              <c16:uniqueId val="{00000003-D4D2-4DA2-9FCD-2BF42D92F370}"/>
            </c:ext>
          </c:extLst>
        </c:ser>
        <c:ser>
          <c:idx val="4"/>
          <c:order val="4"/>
          <c:tx>
            <c:strRef>
              <c:f>'Countries wo gas'!$A$6</c:f>
              <c:strCache>
                <c:ptCount val="1"/>
                <c:pt idx="0">
                  <c:v>Turkmenistan</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gas'!$B$6:$Q$6</c:f>
              <c:numCache>
                <c:formatCode>0</c:formatCode>
                <c:ptCount val="16"/>
                <c:pt idx="0">
                  <c:v>0</c:v>
                </c:pt>
                <c:pt idx="1">
                  <c:v>0</c:v>
                </c:pt>
                <c:pt idx="2">
                  <c:v>0</c:v>
                </c:pt>
                <c:pt idx="3">
                  <c:v>47.6</c:v>
                </c:pt>
                <c:pt idx="4">
                  <c:v>0</c:v>
                </c:pt>
                <c:pt idx="5">
                  <c:v>0</c:v>
                </c:pt>
                <c:pt idx="6">
                  <c:v>0</c:v>
                </c:pt>
                <c:pt idx="7">
                  <c:v>12.4</c:v>
                </c:pt>
                <c:pt idx="8">
                  <c:v>0.35</c:v>
                </c:pt>
                <c:pt idx="9">
                  <c:v>0</c:v>
                </c:pt>
                <c:pt idx="10">
                  <c:v>675</c:v>
                </c:pt>
                <c:pt idx="11">
                  <c:v>0</c:v>
                </c:pt>
                <c:pt idx="12">
                  <c:v>0</c:v>
                </c:pt>
                <c:pt idx="13">
                  <c:v>0</c:v>
                </c:pt>
                <c:pt idx="14">
                  <c:v>0</c:v>
                </c:pt>
                <c:pt idx="15">
                  <c:v>0</c:v>
                </c:pt>
              </c:numCache>
            </c:numRef>
          </c:val>
          <c:smooth val="0"/>
          <c:extLst>
            <c:ext xmlns:c16="http://schemas.microsoft.com/office/drawing/2014/chart" uri="{C3380CC4-5D6E-409C-BE32-E72D297353CC}">
              <c16:uniqueId val="{00000004-D4D2-4DA2-9FCD-2BF42D92F370}"/>
            </c:ext>
          </c:extLst>
        </c:ser>
        <c:ser>
          <c:idx val="5"/>
          <c:order val="5"/>
          <c:tx>
            <c:strRef>
              <c:f>'Countries wo gas'!$A$7</c:f>
              <c:strCache>
                <c:ptCount val="1"/>
                <c:pt idx="0">
                  <c:v>Uzbekistan</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'Countries wo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wo gas'!$B$7:$Q$7</c:f>
              <c:numCache>
                <c:formatCode>0</c:formatCode>
                <c:ptCount val="16"/>
                <c:pt idx="0">
                  <c:v>128.4</c:v>
                </c:pt>
                <c:pt idx="2">
                  <c:v>682.6</c:v>
                </c:pt>
                <c:pt idx="3">
                  <c:v>342.5</c:v>
                </c:pt>
                <c:pt idx="4">
                  <c:v>247.3</c:v>
                </c:pt>
                <c:pt idx="5">
                  <c:v>583.79999999999995</c:v>
                </c:pt>
                <c:pt idx="6">
                  <c:v>300</c:v>
                </c:pt>
                <c:pt idx="7">
                  <c:v>300</c:v>
                </c:pt>
                <c:pt idx="8">
                  <c:v>393.3</c:v>
                </c:pt>
                <c:pt idx="9">
                  <c:v>823</c:v>
                </c:pt>
                <c:pt idx="10">
                  <c:v>2002.2</c:v>
                </c:pt>
                <c:pt idx="11">
                  <c:v>366.5</c:v>
                </c:pt>
                <c:pt idx="12">
                  <c:v>909.7</c:v>
                </c:pt>
                <c:pt idx="13">
                  <c:v>854</c:v>
                </c:pt>
                <c:pt idx="14">
                  <c:v>3097.7</c:v>
                </c:pt>
                <c:pt idx="15">
                  <c:v>1940.6</c:v>
                </c:pt>
              </c:numCache>
            </c:numRef>
          </c:val>
          <c:smooth val="0"/>
          <c:extLst>
            <c:ext xmlns:c16="http://schemas.microsoft.com/office/drawing/2014/chart" uri="{C3380CC4-5D6E-409C-BE32-E72D297353CC}">
              <c16:uniqueId val="{00000005-D4D2-4DA2-9FCD-2BF42D92F370}"/>
            </c:ext>
          </c:extLst>
        </c:ser>
        <c:dLbls>
          <c:showLegendKey val="0"/>
          <c:showVal val="0"/>
          <c:showCatName val="0"/>
          <c:showSerName val="0"/>
          <c:showPercent val="0"/>
          <c:showBubbleSize val="0"/>
        </c:dLbls>
        <c:marker val="1"/>
        <c:smooth val="0"/>
        <c:axId val="1216551232"/>
        <c:axId val="1216575712"/>
      </c:lineChart>
      <c:catAx>
        <c:axId val="121655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6575712"/>
        <c:crosses val="autoZero"/>
        <c:auto val="1"/>
        <c:lblAlgn val="ctr"/>
        <c:lblOffset val="100"/>
        <c:noMultiLvlLbl val="0"/>
      </c:catAx>
      <c:valAx>
        <c:axId val="1216575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655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Amount of funding by sectors,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Trends_MG!$C$1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E00-4C0F-83EB-66BB977B86A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E00-4C0F-83EB-66BB977B86A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E00-4C0F-83EB-66BB977B86A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0E00-4C0F-83EB-66BB977B86A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0E00-4C0F-83EB-66BB977B86AB}"/>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0E00-4C0F-83EB-66BB977B86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0E00-4C0F-83EB-66BB977B86A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Trends_MG!$A$2:$A$8</c:f>
              <c:strCache>
                <c:ptCount val="7"/>
                <c:pt idx="0">
                  <c:v>Energy efficiency of district heating </c:v>
                </c:pt>
                <c:pt idx="1">
                  <c:v>Energy efficient electricity transmission</c:v>
                </c:pt>
                <c:pt idx="2">
                  <c:v>Energy equipment</c:v>
                </c:pt>
                <c:pt idx="3">
                  <c:v>Energy sector reforms </c:v>
                </c:pt>
                <c:pt idx="4">
                  <c:v>Wind power plant</c:v>
                </c:pt>
                <c:pt idx="5">
                  <c:v>Solar power plant</c:v>
                </c:pt>
                <c:pt idx="6">
                  <c:v>Solar and wind power plants</c:v>
                </c:pt>
              </c:strCache>
            </c:strRef>
          </c:cat>
          <c:val>
            <c:numRef>
              <c:f>Trends_MG!$C$2:$C$8</c:f>
              <c:numCache>
                <c:formatCode>0</c:formatCode>
                <c:ptCount val="7"/>
                <c:pt idx="0">
                  <c:v>237</c:v>
                </c:pt>
                <c:pt idx="1">
                  <c:v>251.5</c:v>
                </c:pt>
                <c:pt idx="2">
                  <c:v>184.5</c:v>
                </c:pt>
                <c:pt idx="3">
                  <c:v>2.7</c:v>
                </c:pt>
                <c:pt idx="4">
                  <c:v>248.4</c:v>
                </c:pt>
                <c:pt idx="5">
                  <c:v>117.5</c:v>
                </c:pt>
                <c:pt idx="6">
                  <c:v>183</c:v>
                </c:pt>
              </c:numCache>
            </c:numRef>
          </c:val>
          <c:extLst>
            <c:ext xmlns:c16="http://schemas.microsoft.com/office/drawing/2014/chart" uri="{C3380CC4-5D6E-409C-BE32-E72D297353CC}">
              <c16:uniqueId val="{00000000-DEB4-4C38-9D2E-B1F527155FCD}"/>
            </c:ext>
          </c:extLst>
        </c:ser>
        <c:dLbls>
          <c:dLblPos val="outEnd"/>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Funding amount by sectors and type of project,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Trends_MG!$D$1</c:f>
              <c:strCache>
                <c:ptCount val="1"/>
                <c:pt idx="0">
                  <c:v>Grant</c:v>
                </c:pt>
              </c:strCache>
            </c:strRef>
          </c:tx>
          <c:spPr>
            <a:solidFill>
              <a:schemeClr val="accent1"/>
            </a:solidFill>
            <a:ln>
              <a:noFill/>
            </a:ln>
            <a:effectLst/>
            <a:sp3d/>
          </c:spPr>
          <c:invertIfNegative val="0"/>
          <c:cat>
            <c:strRef>
              <c:f>Trends_MG!$A$2:$A$8</c:f>
              <c:strCache>
                <c:ptCount val="7"/>
                <c:pt idx="0">
                  <c:v>Energy efficiency of district heating </c:v>
                </c:pt>
                <c:pt idx="1">
                  <c:v>Energy efficient electricity transmission</c:v>
                </c:pt>
                <c:pt idx="2">
                  <c:v>Energy equipment</c:v>
                </c:pt>
                <c:pt idx="3">
                  <c:v>Energy sector reforms </c:v>
                </c:pt>
                <c:pt idx="4">
                  <c:v>Wind power plant</c:v>
                </c:pt>
                <c:pt idx="5">
                  <c:v>Solar power plant</c:v>
                </c:pt>
                <c:pt idx="6">
                  <c:v>Solar and wind power plants</c:v>
                </c:pt>
              </c:strCache>
            </c:strRef>
          </c:cat>
          <c:val>
            <c:numRef>
              <c:f>Trends_MG!$D$2:$D$8</c:f>
              <c:numCache>
                <c:formatCode>0</c:formatCode>
                <c:ptCount val="7"/>
                <c:pt idx="0">
                  <c:v>3.2</c:v>
                </c:pt>
                <c:pt idx="1">
                  <c:v>39.4</c:v>
                </c:pt>
                <c:pt idx="2">
                  <c:v>121</c:v>
                </c:pt>
                <c:pt idx="3">
                  <c:v>2.7</c:v>
                </c:pt>
                <c:pt idx="4">
                  <c:v>0</c:v>
                </c:pt>
                <c:pt idx="5">
                  <c:v>4.5</c:v>
                </c:pt>
                <c:pt idx="6">
                  <c:v>0</c:v>
                </c:pt>
              </c:numCache>
            </c:numRef>
          </c:val>
          <c:extLst>
            <c:ext xmlns:c16="http://schemas.microsoft.com/office/drawing/2014/chart" uri="{C3380CC4-5D6E-409C-BE32-E72D297353CC}">
              <c16:uniqueId val="{00000000-99B1-4FBE-B6BE-6598FB95D20F}"/>
            </c:ext>
          </c:extLst>
        </c:ser>
        <c:ser>
          <c:idx val="1"/>
          <c:order val="1"/>
          <c:tx>
            <c:strRef>
              <c:f>Trends_MG!$E$1</c:f>
              <c:strCache>
                <c:ptCount val="1"/>
                <c:pt idx="0">
                  <c:v>Grant, Loan</c:v>
                </c:pt>
              </c:strCache>
            </c:strRef>
          </c:tx>
          <c:spPr>
            <a:solidFill>
              <a:schemeClr val="accent2"/>
            </a:solidFill>
            <a:ln>
              <a:noFill/>
            </a:ln>
            <a:effectLst/>
            <a:sp3d/>
          </c:spPr>
          <c:invertIfNegative val="0"/>
          <c:cat>
            <c:strRef>
              <c:f>Trends_MG!$A$2:$A$8</c:f>
              <c:strCache>
                <c:ptCount val="7"/>
                <c:pt idx="0">
                  <c:v>Energy efficiency of district heating </c:v>
                </c:pt>
                <c:pt idx="1">
                  <c:v>Energy efficient electricity transmission</c:v>
                </c:pt>
                <c:pt idx="2">
                  <c:v>Energy equipment</c:v>
                </c:pt>
                <c:pt idx="3">
                  <c:v>Energy sector reforms </c:v>
                </c:pt>
                <c:pt idx="4">
                  <c:v>Wind power plant</c:v>
                </c:pt>
                <c:pt idx="5">
                  <c:v>Solar power plant</c:v>
                </c:pt>
                <c:pt idx="6">
                  <c:v>Solar and wind power plants</c:v>
                </c:pt>
              </c:strCache>
            </c:strRef>
          </c:cat>
          <c:val>
            <c:numRef>
              <c:f>Trends_MG!$E$2:$E$8</c:f>
              <c:numCache>
                <c:formatCode>0</c:formatCode>
                <c:ptCount val="7"/>
                <c:pt idx="0">
                  <c:v>0</c:v>
                </c:pt>
                <c:pt idx="1">
                  <c:v>0</c:v>
                </c:pt>
                <c:pt idx="2">
                  <c:v>2.5</c:v>
                </c:pt>
                <c:pt idx="3">
                  <c:v>0</c:v>
                </c:pt>
                <c:pt idx="4">
                  <c:v>0</c:v>
                </c:pt>
                <c:pt idx="5">
                  <c:v>0</c:v>
                </c:pt>
                <c:pt idx="6">
                  <c:v>0</c:v>
                </c:pt>
              </c:numCache>
            </c:numRef>
          </c:val>
          <c:extLst>
            <c:ext xmlns:c16="http://schemas.microsoft.com/office/drawing/2014/chart" uri="{C3380CC4-5D6E-409C-BE32-E72D297353CC}">
              <c16:uniqueId val="{00000001-99B1-4FBE-B6BE-6598FB95D20F}"/>
            </c:ext>
          </c:extLst>
        </c:ser>
        <c:ser>
          <c:idx val="2"/>
          <c:order val="2"/>
          <c:tx>
            <c:strRef>
              <c:f>Trends_MG!$F$1</c:f>
              <c:strCache>
                <c:ptCount val="1"/>
                <c:pt idx="0">
                  <c:v>Loan</c:v>
                </c:pt>
              </c:strCache>
            </c:strRef>
          </c:tx>
          <c:spPr>
            <a:solidFill>
              <a:schemeClr val="accent3"/>
            </a:solidFill>
            <a:ln>
              <a:noFill/>
            </a:ln>
            <a:effectLst/>
            <a:sp3d/>
          </c:spPr>
          <c:invertIfNegative val="0"/>
          <c:cat>
            <c:strRef>
              <c:f>Trends_MG!$A$2:$A$8</c:f>
              <c:strCache>
                <c:ptCount val="7"/>
                <c:pt idx="0">
                  <c:v>Energy efficiency of district heating </c:v>
                </c:pt>
                <c:pt idx="1">
                  <c:v>Energy efficient electricity transmission</c:v>
                </c:pt>
                <c:pt idx="2">
                  <c:v>Energy equipment</c:v>
                </c:pt>
                <c:pt idx="3">
                  <c:v>Energy sector reforms </c:v>
                </c:pt>
                <c:pt idx="4">
                  <c:v>Wind power plant</c:v>
                </c:pt>
                <c:pt idx="5">
                  <c:v>Solar power plant</c:v>
                </c:pt>
                <c:pt idx="6">
                  <c:v>Solar and wind power plants</c:v>
                </c:pt>
              </c:strCache>
            </c:strRef>
          </c:cat>
          <c:val>
            <c:numRef>
              <c:f>Trends_MG!$F$2:$F$8</c:f>
              <c:numCache>
                <c:formatCode>0</c:formatCode>
                <c:ptCount val="7"/>
                <c:pt idx="0">
                  <c:v>196</c:v>
                </c:pt>
                <c:pt idx="1">
                  <c:v>50</c:v>
                </c:pt>
                <c:pt idx="2">
                  <c:v>58.4</c:v>
                </c:pt>
                <c:pt idx="3">
                  <c:v>0</c:v>
                </c:pt>
                <c:pt idx="4">
                  <c:v>248.4</c:v>
                </c:pt>
                <c:pt idx="5">
                  <c:v>113</c:v>
                </c:pt>
                <c:pt idx="6">
                  <c:v>180</c:v>
                </c:pt>
              </c:numCache>
            </c:numRef>
          </c:val>
          <c:extLst>
            <c:ext xmlns:c16="http://schemas.microsoft.com/office/drawing/2014/chart" uri="{C3380CC4-5D6E-409C-BE32-E72D297353CC}">
              <c16:uniqueId val="{00000002-99B1-4FBE-B6BE-6598FB95D20F}"/>
            </c:ext>
          </c:extLst>
        </c:ser>
        <c:ser>
          <c:idx val="3"/>
          <c:order val="3"/>
          <c:tx>
            <c:strRef>
              <c:f>Trends_MG!$G$1</c:f>
              <c:strCache>
                <c:ptCount val="1"/>
                <c:pt idx="0">
                  <c:v>Loan, grant</c:v>
                </c:pt>
              </c:strCache>
            </c:strRef>
          </c:tx>
          <c:spPr>
            <a:solidFill>
              <a:schemeClr val="accent4"/>
            </a:solidFill>
            <a:ln>
              <a:noFill/>
            </a:ln>
            <a:effectLst/>
            <a:sp3d/>
          </c:spPr>
          <c:invertIfNegative val="0"/>
          <c:cat>
            <c:strRef>
              <c:f>Trends_MG!$A$2:$A$8</c:f>
              <c:strCache>
                <c:ptCount val="7"/>
                <c:pt idx="0">
                  <c:v>Energy efficiency of district heating </c:v>
                </c:pt>
                <c:pt idx="1">
                  <c:v>Energy efficient electricity transmission</c:v>
                </c:pt>
                <c:pt idx="2">
                  <c:v>Energy equipment</c:v>
                </c:pt>
                <c:pt idx="3">
                  <c:v>Energy sector reforms </c:v>
                </c:pt>
                <c:pt idx="4">
                  <c:v>Wind power plant</c:v>
                </c:pt>
                <c:pt idx="5">
                  <c:v>Solar power plant</c:v>
                </c:pt>
                <c:pt idx="6">
                  <c:v>Solar and wind power plants</c:v>
                </c:pt>
              </c:strCache>
            </c:strRef>
          </c:cat>
          <c:val>
            <c:numRef>
              <c:f>Trends_MG!$G$2:$G$8</c:f>
              <c:numCache>
                <c:formatCode>0</c:formatCode>
                <c:ptCount val="7"/>
                <c:pt idx="0">
                  <c:v>37.799999999999997</c:v>
                </c:pt>
                <c:pt idx="1">
                  <c:v>158.4</c:v>
                </c:pt>
                <c:pt idx="2">
                  <c:v>0</c:v>
                </c:pt>
                <c:pt idx="3">
                  <c:v>0</c:v>
                </c:pt>
                <c:pt idx="4">
                  <c:v>0</c:v>
                </c:pt>
                <c:pt idx="5">
                  <c:v>0</c:v>
                </c:pt>
                <c:pt idx="6">
                  <c:v>0</c:v>
                </c:pt>
              </c:numCache>
            </c:numRef>
          </c:val>
          <c:extLst>
            <c:ext xmlns:c16="http://schemas.microsoft.com/office/drawing/2014/chart" uri="{C3380CC4-5D6E-409C-BE32-E72D297353CC}">
              <c16:uniqueId val="{00000003-99B1-4FBE-B6BE-6598FB95D20F}"/>
            </c:ext>
          </c:extLst>
        </c:ser>
        <c:ser>
          <c:idx val="4"/>
          <c:order val="4"/>
          <c:tx>
            <c:strRef>
              <c:f>Trends_MG!$H$1</c:f>
              <c:strCache>
                <c:ptCount val="1"/>
                <c:pt idx="0">
                  <c:v>Technical Assistance</c:v>
                </c:pt>
              </c:strCache>
            </c:strRef>
          </c:tx>
          <c:spPr>
            <a:solidFill>
              <a:schemeClr val="accent5"/>
            </a:solidFill>
            <a:ln>
              <a:noFill/>
            </a:ln>
            <a:effectLst/>
            <a:sp3d/>
          </c:spPr>
          <c:invertIfNegative val="0"/>
          <c:cat>
            <c:strRef>
              <c:f>Trends_MG!$A$2:$A$8</c:f>
              <c:strCache>
                <c:ptCount val="7"/>
                <c:pt idx="0">
                  <c:v>Energy efficiency of district heating </c:v>
                </c:pt>
                <c:pt idx="1">
                  <c:v>Energy efficient electricity transmission</c:v>
                </c:pt>
                <c:pt idx="2">
                  <c:v>Energy equipment</c:v>
                </c:pt>
                <c:pt idx="3">
                  <c:v>Energy sector reforms </c:v>
                </c:pt>
                <c:pt idx="4">
                  <c:v>Wind power plant</c:v>
                </c:pt>
                <c:pt idx="5">
                  <c:v>Solar power plant</c:v>
                </c:pt>
                <c:pt idx="6">
                  <c:v>Solar and wind power plants</c:v>
                </c:pt>
              </c:strCache>
            </c:strRef>
          </c:cat>
          <c:val>
            <c:numRef>
              <c:f>Trends_MG!$H$2:$H$8</c:f>
              <c:numCache>
                <c:formatCode>0</c:formatCode>
                <c:ptCount val="7"/>
                <c:pt idx="0">
                  <c:v>0</c:v>
                </c:pt>
                <c:pt idx="1">
                  <c:v>3.7</c:v>
                </c:pt>
                <c:pt idx="2">
                  <c:v>2.6</c:v>
                </c:pt>
                <c:pt idx="3">
                  <c:v>0</c:v>
                </c:pt>
                <c:pt idx="4">
                  <c:v>0</c:v>
                </c:pt>
                <c:pt idx="5">
                  <c:v>0</c:v>
                </c:pt>
                <c:pt idx="6">
                  <c:v>3</c:v>
                </c:pt>
              </c:numCache>
            </c:numRef>
          </c:val>
          <c:extLst>
            <c:ext xmlns:c16="http://schemas.microsoft.com/office/drawing/2014/chart" uri="{C3380CC4-5D6E-409C-BE32-E72D297353CC}">
              <c16:uniqueId val="{00000004-99B1-4FBE-B6BE-6598FB95D20F}"/>
            </c:ext>
          </c:extLst>
        </c:ser>
        <c:dLbls>
          <c:showLegendKey val="0"/>
          <c:showVal val="0"/>
          <c:showCatName val="0"/>
          <c:showSerName val="0"/>
          <c:showPercent val="0"/>
          <c:showBubbleSize val="0"/>
        </c:dLbls>
        <c:gapWidth val="150"/>
        <c:shape val="box"/>
        <c:axId val="876549568"/>
        <c:axId val="876558688"/>
        <c:axId val="0"/>
      </c:bar3DChart>
      <c:catAx>
        <c:axId val="8765495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6558688"/>
        <c:crosses val="autoZero"/>
        <c:auto val="1"/>
        <c:lblAlgn val="ctr"/>
        <c:lblOffset val="100"/>
        <c:noMultiLvlLbl val="0"/>
      </c:catAx>
      <c:valAx>
        <c:axId val="8765586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6549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Amount of funding by sectors,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Trends_TJ!$C$1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131-4BDF-A10F-4D2DE2FE97E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EAC-402A-8A01-54F6590A5F7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2131-4BDF-A10F-4D2DE2FE97E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2131-4BDF-A10F-4D2DE2FE97E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2-2131-4BDF-A10F-4D2DE2FE97EF}"/>
              </c:ext>
            </c:extLst>
          </c:dPt>
          <c:dLbls>
            <c:dLbl>
              <c:idx val="0"/>
              <c:layout>
                <c:manualLayout>
                  <c:x val="-5.6110345581802272E-2"/>
                  <c:y val="-0.23991943715368913"/>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31-4BDF-A10F-4D2DE2FE97EF}"/>
                </c:ext>
              </c:extLst>
            </c:dLbl>
            <c:dLbl>
              <c:idx val="2"/>
              <c:layout>
                <c:manualLayout>
                  <c:x val="7.8261154855643039E-3"/>
                  <c:y val="4.1708953047535725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31-4BDF-A10F-4D2DE2FE97EF}"/>
                </c:ext>
              </c:extLst>
            </c:dLbl>
            <c:dLbl>
              <c:idx val="3"/>
              <c:layout>
                <c:manualLayout>
                  <c:x val="-4.2858158355205601E-2"/>
                  <c:y val="1.0401720618256052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31-4BDF-A10F-4D2DE2FE97EF}"/>
                </c:ext>
              </c:extLst>
            </c:dLbl>
            <c:dLbl>
              <c:idx val="4"/>
              <c:layout>
                <c:manualLayout>
                  <c:x val="1.0719925634295713E-2"/>
                  <c:y val="-0.1167490522018081"/>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31-4BDF-A10F-4D2DE2FE97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Trends_TJ!$A$2:$A$6</c:f>
              <c:strCache>
                <c:ptCount val="5"/>
                <c:pt idx="0">
                  <c:v>Energy efficient electricity transmission</c:v>
                </c:pt>
                <c:pt idx="1">
                  <c:v>Energy sector reforms</c:v>
                </c:pt>
                <c:pt idx="2">
                  <c:v>Energy equipment</c:v>
                </c:pt>
                <c:pt idx="3">
                  <c:v>Energy efficiency of district heating </c:v>
                </c:pt>
                <c:pt idx="4">
                  <c:v>Hydropower development</c:v>
                </c:pt>
              </c:strCache>
            </c:strRef>
          </c:cat>
          <c:val>
            <c:numRef>
              <c:f>Trends_TJ!$C$2:$C$6</c:f>
              <c:numCache>
                <c:formatCode>General</c:formatCode>
                <c:ptCount val="5"/>
                <c:pt idx="0">
                  <c:v>1744.3</c:v>
                </c:pt>
                <c:pt idx="1">
                  <c:v>114</c:v>
                </c:pt>
                <c:pt idx="2">
                  <c:v>208.9</c:v>
                </c:pt>
                <c:pt idx="3">
                  <c:v>10</c:v>
                </c:pt>
                <c:pt idx="4">
                  <c:v>1409.8</c:v>
                </c:pt>
              </c:numCache>
            </c:numRef>
          </c:val>
          <c:extLst>
            <c:ext xmlns:c16="http://schemas.microsoft.com/office/drawing/2014/chart" uri="{C3380CC4-5D6E-409C-BE32-E72D297353CC}">
              <c16:uniqueId val="{00000000-2131-4BDF-A10F-4D2DE2FE97EF}"/>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Funding amount by sectors and type of project,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Trends_TJ!$D$1</c:f>
              <c:strCache>
                <c:ptCount val="1"/>
                <c:pt idx="0">
                  <c:v>Grant </c:v>
                </c:pt>
              </c:strCache>
            </c:strRef>
          </c:tx>
          <c:spPr>
            <a:solidFill>
              <a:schemeClr val="accent1"/>
            </a:solidFill>
            <a:ln>
              <a:noFill/>
            </a:ln>
            <a:effectLst/>
            <a:sp3d/>
          </c:spPr>
          <c:invertIfNegative val="0"/>
          <c:cat>
            <c:strRef>
              <c:f>Trends_TJ!$A$2:$A$6</c:f>
              <c:strCache>
                <c:ptCount val="5"/>
                <c:pt idx="0">
                  <c:v>Energy efficient electricity transmission</c:v>
                </c:pt>
                <c:pt idx="1">
                  <c:v>Energy sector reforms</c:v>
                </c:pt>
                <c:pt idx="2">
                  <c:v>Energy equipment</c:v>
                </c:pt>
                <c:pt idx="3">
                  <c:v>Energy efficiency of district heating </c:v>
                </c:pt>
                <c:pt idx="4">
                  <c:v>Hydropower development</c:v>
                </c:pt>
              </c:strCache>
            </c:strRef>
          </c:cat>
          <c:val>
            <c:numRef>
              <c:f>Trends_TJ!$D$2:$D$6</c:f>
              <c:numCache>
                <c:formatCode>General</c:formatCode>
                <c:ptCount val="5"/>
                <c:pt idx="0">
                  <c:v>904.5</c:v>
                </c:pt>
                <c:pt idx="1">
                  <c:v>0</c:v>
                </c:pt>
                <c:pt idx="2">
                  <c:v>1.5</c:v>
                </c:pt>
                <c:pt idx="3">
                  <c:v>0</c:v>
                </c:pt>
                <c:pt idx="4">
                  <c:v>471.9</c:v>
                </c:pt>
              </c:numCache>
            </c:numRef>
          </c:val>
          <c:extLst>
            <c:ext xmlns:c16="http://schemas.microsoft.com/office/drawing/2014/chart" uri="{C3380CC4-5D6E-409C-BE32-E72D297353CC}">
              <c16:uniqueId val="{00000000-D322-4246-93F8-BFA1942D71F5}"/>
            </c:ext>
          </c:extLst>
        </c:ser>
        <c:ser>
          <c:idx val="1"/>
          <c:order val="1"/>
          <c:tx>
            <c:strRef>
              <c:f>Trends_TJ!$E$1</c:f>
              <c:strCache>
                <c:ptCount val="1"/>
                <c:pt idx="0">
                  <c:v>Grant, loan</c:v>
                </c:pt>
              </c:strCache>
            </c:strRef>
          </c:tx>
          <c:spPr>
            <a:solidFill>
              <a:schemeClr val="accent2"/>
            </a:solidFill>
            <a:ln>
              <a:noFill/>
            </a:ln>
            <a:effectLst/>
            <a:sp3d/>
          </c:spPr>
          <c:invertIfNegative val="0"/>
          <c:cat>
            <c:strRef>
              <c:f>Trends_TJ!$A$2:$A$6</c:f>
              <c:strCache>
                <c:ptCount val="5"/>
                <c:pt idx="0">
                  <c:v>Energy efficient electricity transmission</c:v>
                </c:pt>
                <c:pt idx="1">
                  <c:v>Energy sector reforms</c:v>
                </c:pt>
                <c:pt idx="2">
                  <c:v>Energy equipment</c:v>
                </c:pt>
                <c:pt idx="3">
                  <c:v>Energy efficiency of district heating </c:v>
                </c:pt>
                <c:pt idx="4">
                  <c:v>Hydropower development</c:v>
                </c:pt>
              </c:strCache>
            </c:strRef>
          </c:cat>
          <c:val>
            <c:numRef>
              <c:f>Trends_TJ!$E$2:$E$6</c:f>
              <c:numCache>
                <c:formatCode>General</c:formatCode>
                <c:ptCount val="5"/>
                <c:pt idx="0">
                  <c:v>0</c:v>
                </c:pt>
                <c:pt idx="1">
                  <c:v>23.1</c:v>
                </c:pt>
                <c:pt idx="2">
                  <c:v>0</c:v>
                </c:pt>
                <c:pt idx="3">
                  <c:v>0</c:v>
                </c:pt>
                <c:pt idx="4">
                  <c:v>675.7</c:v>
                </c:pt>
              </c:numCache>
            </c:numRef>
          </c:val>
          <c:extLst>
            <c:ext xmlns:c16="http://schemas.microsoft.com/office/drawing/2014/chart" uri="{C3380CC4-5D6E-409C-BE32-E72D297353CC}">
              <c16:uniqueId val="{00000001-D322-4246-93F8-BFA1942D71F5}"/>
            </c:ext>
          </c:extLst>
        </c:ser>
        <c:ser>
          <c:idx val="2"/>
          <c:order val="2"/>
          <c:tx>
            <c:strRef>
              <c:f>Trends_TJ!$F$1</c:f>
              <c:strCache>
                <c:ptCount val="1"/>
                <c:pt idx="0">
                  <c:v>Loan</c:v>
                </c:pt>
              </c:strCache>
            </c:strRef>
          </c:tx>
          <c:spPr>
            <a:solidFill>
              <a:schemeClr val="accent3"/>
            </a:solidFill>
            <a:ln>
              <a:noFill/>
            </a:ln>
            <a:effectLst/>
            <a:sp3d/>
          </c:spPr>
          <c:invertIfNegative val="0"/>
          <c:cat>
            <c:strRef>
              <c:f>Trends_TJ!$A$2:$A$6</c:f>
              <c:strCache>
                <c:ptCount val="5"/>
                <c:pt idx="0">
                  <c:v>Energy efficient electricity transmission</c:v>
                </c:pt>
                <c:pt idx="1">
                  <c:v>Energy sector reforms</c:v>
                </c:pt>
                <c:pt idx="2">
                  <c:v>Energy equipment</c:v>
                </c:pt>
                <c:pt idx="3">
                  <c:v>Energy efficiency of district heating </c:v>
                </c:pt>
                <c:pt idx="4">
                  <c:v>Hydropower development</c:v>
                </c:pt>
              </c:strCache>
            </c:strRef>
          </c:cat>
          <c:val>
            <c:numRef>
              <c:f>Trends_TJ!$F$2:$F$6</c:f>
              <c:numCache>
                <c:formatCode>General</c:formatCode>
                <c:ptCount val="5"/>
                <c:pt idx="0">
                  <c:v>835.8</c:v>
                </c:pt>
                <c:pt idx="1">
                  <c:v>36</c:v>
                </c:pt>
                <c:pt idx="2">
                  <c:v>157.9</c:v>
                </c:pt>
                <c:pt idx="3">
                  <c:v>36</c:v>
                </c:pt>
                <c:pt idx="4">
                  <c:v>257.8</c:v>
                </c:pt>
              </c:numCache>
            </c:numRef>
          </c:val>
          <c:extLst>
            <c:ext xmlns:c16="http://schemas.microsoft.com/office/drawing/2014/chart" uri="{C3380CC4-5D6E-409C-BE32-E72D297353CC}">
              <c16:uniqueId val="{00000002-D322-4246-93F8-BFA1942D71F5}"/>
            </c:ext>
          </c:extLst>
        </c:ser>
        <c:ser>
          <c:idx val="3"/>
          <c:order val="3"/>
          <c:tx>
            <c:strRef>
              <c:f>Trends_TJ!$G$1</c:f>
              <c:strCache>
                <c:ptCount val="1"/>
                <c:pt idx="0">
                  <c:v>Technical Assistance</c:v>
                </c:pt>
              </c:strCache>
            </c:strRef>
          </c:tx>
          <c:spPr>
            <a:solidFill>
              <a:schemeClr val="accent4"/>
            </a:solidFill>
            <a:ln>
              <a:noFill/>
            </a:ln>
            <a:effectLst/>
            <a:sp3d/>
          </c:spPr>
          <c:invertIfNegative val="0"/>
          <c:cat>
            <c:strRef>
              <c:f>Trends_TJ!$A$2:$A$6</c:f>
              <c:strCache>
                <c:ptCount val="5"/>
                <c:pt idx="0">
                  <c:v>Energy efficient electricity transmission</c:v>
                </c:pt>
                <c:pt idx="1">
                  <c:v>Energy sector reforms</c:v>
                </c:pt>
                <c:pt idx="2">
                  <c:v>Energy equipment</c:v>
                </c:pt>
                <c:pt idx="3">
                  <c:v>Energy efficiency of district heating </c:v>
                </c:pt>
                <c:pt idx="4">
                  <c:v>Hydropower development</c:v>
                </c:pt>
              </c:strCache>
            </c:strRef>
          </c:cat>
          <c:val>
            <c:numRef>
              <c:f>Trends_TJ!$G$2:$G$6</c:f>
              <c:numCache>
                <c:formatCode>General</c:formatCode>
                <c:ptCount val="5"/>
                <c:pt idx="0">
                  <c:v>4</c:v>
                </c:pt>
                <c:pt idx="1">
                  <c:v>0</c:v>
                </c:pt>
                <c:pt idx="2">
                  <c:v>1.05</c:v>
                </c:pt>
                <c:pt idx="3">
                  <c:v>0</c:v>
                </c:pt>
                <c:pt idx="4">
                  <c:v>4.4000000000000004</c:v>
                </c:pt>
              </c:numCache>
            </c:numRef>
          </c:val>
          <c:extLst>
            <c:ext xmlns:c16="http://schemas.microsoft.com/office/drawing/2014/chart" uri="{C3380CC4-5D6E-409C-BE32-E72D297353CC}">
              <c16:uniqueId val="{00000003-D322-4246-93F8-BFA1942D71F5}"/>
            </c:ext>
          </c:extLst>
        </c:ser>
        <c:dLbls>
          <c:showLegendKey val="0"/>
          <c:showVal val="0"/>
          <c:showCatName val="0"/>
          <c:showSerName val="0"/>
          <c:showPercent val="0"/>
          <c:showBubbleSize val="0"/>
        </c:dLbls>
        <c:gapWidth val="150"/>
        <c:shape val="box"/>
        <c:axId val="636414447"/>
        <c:axId val="548489199"/>
        <c:axId val="0"/>
      </c:bar3DChart>
      <c:catAx>
        <c:axId val="63641444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489199"/>
        <c:crosses val="autoZero"/>
        <c:auto val="1"/>
        <c:lblAlgn val="ctr"/>
        <c:lblOffset val="100"/>
        <c:noMultiLvlLbl val="0"/>
      </c:catAx>
      <c:valAx>
        <c:axId val="5484891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6414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Amount of funding by sectors,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Trends_TK!$C$1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D16-4FBB-8DEC-41924E26758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3D16-4FBB-8DEC-41924E26758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3D16-4FBB-8DEC-41924E26758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3D16-4FBB-8DEC-41924E26758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3D16-4FBB-8DEC-41924E26758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Trends_TK!$A$2:$A$6</c:f>
              <c:strCache>
                <c:ptCount val="5"/>
                <c:pt idx="0">
                  <c:v>Energy equipment</c:v>
                </c:pt>
                <c:pt idx="1">
                  <c:v>Energy efficient electricity transmission</c:v>
                </c:pt>
                <c:pt idx="2">
                  <c:v>Energy efficiency of public buidlings </c:v>
                </c:pt>
                <c:pt idx="3">
                  <c:v>Gas transmission network</c:v>
                </c:pt>
                <c:pt idx="4">
                  <c:v>Hydropower development</c:v>
                </c:pt>
              </c:strCache>
            </c:strRef>
          </c:cat>
          <c:val>
            <c:numRef>
              <c:f>Trends_TK!$C$2:$C$6</c:f>
              <c:numCache>
                <c:formatCode>0</c:formatCode>
                <c:ptCount val="5"/>
                <c:pt idx="0">
                  <c:v>18</c:v>
                </c:pt>
                <c:pt idx="1">
                  <c:v>9.6</c:v>
                </c:pt>
                <c:pt idx="2">
                  <c:v>1.03</c:v>
                </c:pt>
                <c:pt idx="3">
                  <c:v>119.39999999999999</c:v>
                </c:pt>
                <c:pt idx="4">
                  <c:v>20</c:v>
                </c:pt>
              </c:numCache>
            </c:numRef>
          </c:val>
          <c:extLst>
            <c:ext xmlns:c16="http://schemas.microsoft.com/office/drawing/2014/chart" uri="{C3380CC4-5D6E-409C-BE32-E72D297353CC}">
              <c16:uniqueId val="{00000000-CBA9-4433-B178-C0F1A97ED899}"/>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Funding amount by sectors and type of project,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Trends_TK!$D$1</c:f>
              <c:strCache>
                <c:ptCount val="1"/>
                <c:pt idx="0">
                  <c:v>Grant</c:v>
                </c:pt>
              </c:strCache>
            </c:strRef>
          </c:tx>
          <c:spPr>
            <a:solidFill>
              <a:schemeClr val="accent1"/>
            </a:solidFill>
            <a:ln>
              <a:noFill/>
            </a:ln>
            <a:effectLst/>
            <a:sp3d/>
          </c:spPr>
          <c:invertIfNegative val="0"/>
          <c:cat>
            <c:strRef>
              <c:f>Trends_TK!$A$2:$A$6</c:f>
              <c:strCache>
                <c:ptCount val="5"/>
                <c:pt idx="0">
                  <c:v>Energy equipment</c:v>
                </c:pt>
                <c:pt idx="1">
                  <c:v>Energy efficient electricity transmission</c:v>
                </c:pt>
                <c:pt idx="2">
                  <c:v>Energy efficiency of public buidlings </c:v>
                </c:pt>
                <c:pt idx="3">
                  <c:v>Gas transmission network</c:v>
                </c:pt>
                <c:pt idx="4">
                  <c:v>Hydropower development</c:v>
                </c:pt>
              </c:strCache>
            </c:strRef>
          </c:cat>
          <c:val>
            <c:numRef>
              <c:f>Trends_TK!$D$2:$D$6</c:f>
              <c:numCache>
                <c:formatCode>0</c:formatCode>
                <c:ptCount val="5"/>
                <c:pt idx="0">
                  <c:v>0</c:v>
                </c:pt>
                <c:pt idx="1">
                  <c:v>0</c:v>
                </c:pt>
                <c:pt idx="2">
                  <c:v>0</c:v>
                </c:pt>
                <c:pt idx="3">
                  <c:v>112.19999999999999</c:v>
                </c:pt>
                <c:pt idx="4">
                  <c:v>0</c:v>
                </c:pt>
              </c:numCache>
            </c:numRef>
          </c:val>
          <c:extLst>
            <c:ext xmlns:c16="http://schemas.microsoft.com/office/drawing/2014/chart" uri="{C3380CC4-5D6E-409C-BE32-E72D297353CC}">
              <c16:uniqueId val="{00000000-F2DC-42A4-A4A8-709B8420DDD0}"/>
            </c:ext>
          </c:extLst>
        </c:ser>
        <c:ser>
          <c:idx val="1"/>
          <c:order val="1"/>
          <c:tx>
            <c:strRef>
              <c:f>Trends_TK!$E$1</c:f>
              <c:strCache>
                <c:ptCount val="1"/>
                <c:pt idx="0">
                  <c:v>Loan</c:v>
                </c:pt>
              </c:strCache>
            </c:strRef>
          </c:tx>
          <c:spPr>
            <a:solidFill>
              <a:schemeClr val="accent2"/>
            </a:solidFill>
            <a:ln>
              <a:noFill/>
            </a:ln>
            <a:effectLst/>
            <a:sp3d/>
          </c:spPr>
          <c:invertIfNegative val="0"/>
          <c:cat>
            <c:strRef>
              <c:f>Trends_TK!$A$2:$A$6</c:f>
              <c:strCache>
                <c:ptCount val="5"/>
                <c:pt idx="0">
                  <c:v>Energy equipment</c:v>
                </c:pt>
                <c:pt idx="1">
                  <c:v>Energy efficient electricity transmission</c:v>
                </c:pt>
                <c:pt idx="2">
                  <c:v>Energy efficiency of public buidlings </c:v>
                </c:pt>
                <c:pt idx="3">
                  <c:v>Gas transmission network</c:v>
                </c:pt>
                <c:pt idx="4">
                  <c:v>Hydropower development</c:v>
                </c:pt>
              </c:strCache>
            </c:strRef>
          </c:cat>
          <c:val>
            <c:numRef>
              <c:f>Trends_TK!$E$2:$E$6</c:f>
              <c:numCache>
                <c:formatCode>0</c:formatCode>
                <c:ptCount val="5"/>
                <c:pt idx="0">
                  <c:v>0</c:v>
                </c:pt>
                <c:pt idx="1">
                  <c:v>7.8</c:v>
                </c:pt>
                <c:pt idx="2">
                  <c:v>0</c:v>
                </c:pt>
                <c:pt idx="3">
                  <c:v>0</c:v>
                </c:pt>
              </c:numCache>
            </c:numRef>
          </c:val>
          <c:extLst>
            <c:ext xmlns:c16="http://schemas.microsoft.com/office/drawing/2014/chart" uri="{C3380CC4-5D6E-409C-BE32-E72D297353CC}">
              <c16:uniqueId val="{00000001-F2DC-42A4-A4A8-709B8420DDD0}"/>
            </c:ext>
          </c:extLst>
        </c:ser>
        <c:ser>
          <c:idx val="2"/>
          <c:order val="2"/>
          <c:tx>
            <c:strRef>
              <c:f>Trends_TK!$F$1</c:f>
              <c:strCache>
                <c:ptCount val="1"/>
                <c:pt idx="0">
                  <c:v>Technical Assistance</c:v>
                </c:pt>
              </c:strCache>
            </c:strRef>
          </c:tx>
          <c:spPr>
            <a:solidFill>
              <a:schemeClr val="accent3"/>
            </a:solidFill>
            <a:ln>
              <a:noFill/>
            </a:ln>
            <a:effectLst/>
            <a:sp3d/>
          </c:spPr>
          <c:invertIfNegative val="0"/>
          <c:cat>
            <c:strRef>
              <c:f>Trends_TK!$A$2:$A$6</c:f>
              <c:strCache>
                <c:ptCount val="5"/>
                <c:pt idx="0">
                  <c:v>Energy equipment</c:v>
                </c:pt>
                <c:pt idx="1">
                  <c:v>Energy efficient electricity transmission</c:v>
                </c:pt>
                <c:pt idx="2">
                  <c:v>Energy efficiency of public buidlings </c:v>
                </c:pt>
                <c:pt idx="3">
                  <c:v>Gas transmission network</c:v>
                </c:pt>
                <c:pt idx="4">
                  <c:v>Hydropower development</c:v>
                </c:pt>
              </c:strCache>
            </c:strRef>
          </c:cat>
          <c:val>
            <c:numRef>
              <c:f>Trends_TK!$F$2:$F$6</c:f>
              <c:numCache>
                <c:formatCode>0</c:formatCode>
                <c:ptCount val="5"/>
                <c:pt idx="0">
                  <c:v>18</c:v>
                </c:pt>
                <c:pt idx="1">
                  <c:v>1.8</c:v>
                </c:pt>
                <c:pt idx="2">
                  <c:v>1.03</c:v>
                </c:pt>
                <c:pt idx="3">
                  <c:v>7.2</c:v>
                </c:pt>
                <c:pt idx="4">
                  <c:v>20</c:v>
                </c:pt>
              </c:numCache>
            </c:numRef>
          </c:val>
          <c:extLst>
            <c:ext xmlns:c16="http://schemas.microsoft.com/office/drawing/2014/chart" uri="{C3380CC4-5D6E-409C-BE32-E72D297353CC}">
              <c16:uniqueId val="{00000002-F2DC-42A4-A4A8-709B8420DDD0}"/>
            </c:ext>
          </c:extLst>
        </c:ser>
        <c:dLbls>
          <c:showLegendKey val="0"/>
          <c:showVal val="0"/>
          <c:showCatName val="0"/>
          <c:showSerName val="0"/>
          <c:showPercent val="0"/>
          <c:showBubbleSize val="0"/>
        </c:dLbls>
        <c:gapWidth val="150"/>
        <c:shape val="box"/>
        <c:axId val="876123680"/>
        <c:axId val="876124160"/>
        <c:axId val="0"/>
      </c:bar3DChart>
      <c:catAx>
        <c:axId val="8761236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6124160"/>
        <c:crosses val="autoZero"/>
        <c:auto val="1"/>
        <c:lblAlgn val="ctr"/>
        <c:lblOffset val="100"/>
        <c:noMultiLvlLbl val="0"/>
      </c:catAx>
      <c:valAx>
        <c:axId val="8761241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6123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kern="1200" spc="0" baseline="0">
                <a:solidFill>
                  <a:sysClr val="windowText" lastClr="000000">
                    <a:lumMod val="65000"/>
                    <a:lumOff val="35000"/>
                  </a:sysClr>
                </a:solidFill>
              </a:rPr>
              <a:t>Amount of funding by sectors, mln. USD</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Trends_UZ!$C$1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A-AD16-4F9B-8294-BA451E1D5EE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D16-4F9B-8294-BA451E1D5EE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7-AD16-4F9B-8294-BA451E1D5EE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B-AD16-4F9B-8294-BA451E1D5EE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6-AD16-4F9B-8294-BA451E1D5EE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9-AD16-4F9B-8294-BA451E1D5EE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8-AD16-4F9B-8294-BA451E1D5EE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DAC9-407C-A3F0-88A4C280B0F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AD16-4F9B-8294-BA451E1D5EE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4-AD16-4F9B-8294-BA451E1D5EE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DAC9-407C-A3F0-88A4C280B0FF}"/>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AD16-4F9B-8294-BA451E1D5EE9}"/>
              </c:ext>
            </c:extLst>
          </c:dPt>
          <c:dLbls>
            <c:dLbl>
              <c:idx val="0"/>
              <c:layout>
                <c:manualLayout>
                  <c:x val="-9.0977713279883465E-2"/>
                  <c:y val="-2.8439523662162316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16-4F9B-8294-BA451E1D5EE9}"/>
                </c:ext>
              </c:extLst>
            </c:dLbl>
            <c:dLbl>
              <c:idx val="1"/>
              <c:layout>
                <c:manualLayout>
                  <c:x val="3.3435598055498845E-3"/>
                  <c:y val="-3.5681325860468315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16-4F9B-8294-BA451E1D5EE9}"/>
                </c:ext>
              </c:extLst>
            </c:dLbl>
            <c:dLbl>
              <c:idx val="2"/>
              <c:layout>
                <c:manualLayout>
                  <c:x val="-3.7190331937309432E-2"/>
                  <c:y val="-5.6695205675709751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16-4F9B-8294-BA451E1D5EE9}"/>
                </c:ext>
              </c:extLst>
            </c:dLbl>
            <c:dLbl>
              <c:idx val="3"/>
              <c:layout>
                <c:manualLayout>
                  <c:x val="2.4101643040940837E-2"/>
                  <c:y val="-0.12544464693005078"/>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D16-4F9B-8294-BA451E1D5EE9}"/>
                </c:ext>
              </c:extLst>
            </c:dLbl>
            <c:dLbl>
              <c:idx val="4"/>
              <c:layout>
                <c:manualLayout>
                  <c:x val="6.6204452194001159E-2"/>
                  <c:y val="-8.7448566745750661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16-4F9B-8294-BA451E1D5EE9}"/>
                </c:ext>
              </c:extLst>
            </c:dLbl>
            <c:dLbl>
              <c:idx val="5"/>
              <c:layout>
                <c:manualLayout>
                  <c:x val="4.6521987834912369E-2"/>
                  <c:y val="-7.3298261298123763E-3"/>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16-4F9B-8294-BA451E1D5EE9}"/>
                </c:ext>
              </c:extLst>
            </c:dLbl>
            <c:dLbl>
              <c:idx val="6"/>
              <c:layout>
                <c:manualLayout>
                  <c:x val="2.1853198623472698E-2"/>
                  <c:y val="4.2532751091703055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16-4F9B-8294-BA451E1D5EE9}"/>
                </c:ext>
              </c:extLst>
            </c:dLbl>
            <c:dLbl>
              <c:idx val="7"/>
              <c:layout>
                <c:manualLayout>
                  <c:x val="-3.0793636779985544E-2"/>
                  <c:y val="1.8305080860525621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AC9-407C-A3F0-88A4C280B0FF}"/>
                </c:ext>
              </c:extLst>
            </c:dLbl>
            <c:dLbl>
              <c:idx val="8"/>
              <c:layout>
                <c:manualLayout>
                  <c:x val="3.2189660595158612E-2"/>
                  <c:y val="6.2277160769750942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16-4F9B-8294-BA451E1D5EE9}"/>
                </c:ext>
              </c:extLst>
            </c:dLbl>
            <c:dLbl>
              <c:idx val="10"/>
              <c:layout>
                <c:manualLayout>
                  <c:x val="-5.7671509526621013E-2"/>
                  <c:y val="-7.6511822485071462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AC9-407C-A3F0-88A4C280B0FF}"/>
                </c:ext>
              </c:extLst>
            </c:dLbl>
            <c:dLbl>
              <c:idx val="11"/>
              <c:layout>
                <c:manualLayout>
                  <c:x val="-7.2603998256349722E-2"/>
                  <c:y val="-4.1502596018292474E-2"/>
                </c:manualLayout>
              </c:layout>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16-4F9B-8294-BA451E1D5E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Trends_UZ!$A$2:$A$13</c:f>
              <c:strCache>
                <c:ptCount val="12"/>
                <c:pt idx="0">
                  <c:v>Energy equipment</c:v>
                </c:pt>
                <c:pt idx="1">
                  <c:v>Energy Efficiency for Industrial Enterprises</c:v>
                </c:pt>
                <c:pt idx="2">
                  <c:v>Energy efficient electricity transmission</c:v>
                </c:pt>
                <c:pt idx="3">
                  <c:v>Energy efficiency of public buidlings </c:v>
                </c:pt>
                <c:pt idx="4">
                  <c:v>Energy sector reforms</c:v>
                </c:pt>
                <c:pt idx="5">
                  <c:v>Energy equipment</c:v>
                </c:pt>
                <c:pt idx="6">
                  <c:v>Gas transmission network</c:v>
                </c:pt>
                <c:pt idx="7">
                  <c:v>Thermal power plants on natural gas</c:v>
                </c:pt>
                <c:pt idx="8">
                  <c:v>Energy efficiency of district heating </c:v>
                </c:pt>
                <c:pt idx="9">
                  <c:v>Hydro power development</c:v>
                </c:pt>
                <c:pt idx="10">
                  <c:v>Solar power plant</c:v>
                </c:pt>
                <c:pt idx="11">
                  <c:v>Wind power plant</c:v>
                </c:pt>
              </c:strCache>
            </c:strRef>
          </c:cat>
          <c:val>
            <c:numRef>
              <c:f>Trends_UZ!$C$2:$C$13</c:f>
              <c:numCache>
                <c:formatCode>0</c:formatCode>
                <c:ptCount val="12"/>
                <c:pt idx="0">
                  <c:v>11</c:v>
                </c:pt>
                <c:pt idx="1">
                  <c:v>1567.7</c:v>
                </c:pt>
                <c:pt idx="2">
                  <c:v>2450.3000000000002</c:v>
                </c:pt>
                <c:pt idx="3">
                  <c:v>371.8</c:v>
                </c:pt>
                <c:pt idx="4">
                  <c:v>827</c:v>
                </c:pt>
                <c:pt idx="5">
                  <c:v>376.9</c:v>
                </c:pt>
                <c:pt idx="6">
                  <c:v>200.2</c:v>
                </c:pt>
                <c:pt idx="7">
                  <c:v>2792.1</c:v>
                </c:pt>
                <c:pt idx="8" formatCode="General">
                  <c:v>1358.4</c:v>
                </c:pt>
                <c:pt idx="9" formatCode="General">
                  <c:v>544</c:v>
                </c:pt>
                <c:pt idx="10" formatCode="General">
                  <c:v>2331.4</c:v>
                </c:pt>
                <c:pt idx="11" formatCode="General">
                  <c:v>2893.2</c:v>
                </c:pt>
              </c:numCache>
            </c:numRef>
          </c:val>
          <c:extLst>
            <c:ext xmlns:c16="http://schemas.microsoft.com/office/drawing/2014/chart" uri="{C3380CC4-5D6E-409C-BE32-E72D297353CC}">
              <c16:uniqueId val="{00000000-AD16-4F9B-8294-BA451E1D5EE9}"/>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Funding amount by sectors and type of project, mln.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Trends_UZ!$D$1</c:f>
              <c:strCache>
                <c:ptCount val="1"/>
                <c:pt idx="0">
                  <c:v>Guarantee</c:v>
                </c:pt>
              </c:strCache>
            </c:strRef>
          </c:tx>
          <c:spPr>
            <a:solidFill>
              <a:schemeClr val="accent1"/>
            </a:solidFill>
            <a:ln>
              <a:noFill/>
            </a:ln>
            <a:effectLst/>
            <a:sp3d/>
          </c:spPr>
          <c:invertIfNegative val="0"/>
          <c:cat>
            <c:strRef>
              <c:f>Trends_UZ!$A$2:$A$13</c:f>
              <c:strCache>
                <c:ptCount val="12"/>
                <c:pt idx="0">
                  <c:v>Energy equipment</c:v>
                </c:pt>
                <c:pt idx="1">
                  <c:v>Energy Efficiency for Industrial Enterprises</c:v>
                </c:pt>
                <c:pt idx="2">
                  <c:v>Energy efficient electricity transmission</c:v>
                </c:pt>
                <c:pt idx="3">
                  <c:v>Energy efficiency of public buidlings </c:v>
                </c:pt>
                <c:pt idx="4">
                  <c:v>Energy sector reforms</c:v>
                </c:pt>
                <c:pt idx="5">
                  <c:v>Energy equipment</c:v>
                </c:pt>
                <c:pt idx="6">
                  <c:v>Gas transmission network</c:v>
                </c:pt>
                <c:pt idx="7">
                  <c:v>Thermal power plants on natural gas</c:v>
                </c:pt>
                <c:pt idx="8">
                  <c:v>Energy efficiency of district heating </c:v>
                </c:pt>
                <c:pt idx="9">
                  <c:v>Hydro power development</c:v>
                </c:pt>
                <c:pt idx="10">
                  <c:v>Solar power plant</c:v>
                </c:pt>
                <c:pt idx="11">
                  <c:v>Wind power plant</c:v>
                </c:pt>
              </c:strCache>
            </c:strRef>
          </c:cat>
          <c:val>
            <c:numRef>
              <c:f>Trends_UZ!$D$2:$D$13</c:f>
              <c:numCache>
                <c:formatCode>0</c:formatCode>
                <c:ptCount val="12"/>
                <c:pt idx="0">
                  <c:v>0</c:v>
                </c:pt>
                <c:pt idx="1">
                  <c:v>0</c:v>
                </c:pt>
                <c:pt idx="2">
                  <c:v>0</c:v>
                </c:pt>
                <c:pt idx="3">
                  <c:v>0</c:v>
                </c:pt>
                <c:pt idx="4">
                  <c:v>0</c:v>
                </c:pt>
                <c:pt idx="5">
                  <c:v>0</c:v>
                </c:pt>
                <c:pt idx="6">
                  <c:v>0</c:v>
                </c:pt>
                <c:pt idx="7">
                  <c:v>0</c:v>
                </c:pt>
                <c:pt idx="8" formatCode="General">
                  <c:v>0</c:v>
                </c:pt>
                <c:pt idx="9" formatCode="General">
                  <c:v>0</c:v>
                </c:pt>
                <c:pt idx="10" formatCode="General">
                  <c:v>0</c:v>
                </c:pt>
                <c:pt idx="11" formatCode="General">
                  <c:v>1</c:v>
                </c:pt>
              </c:numCache>
            </c:numRef>
          </c:val>
          <c:extLst>
            <c:ext xmlns:c16="http://schemas.microsoft.com/office/drawing/2014/chart" uri="{C3380CC4-5D6E-409C-BE32-E72D297353CC}">
              <c16:uniqueId val="{00000000-1369-482F-AF3F-0006E3BB73F4}"/>
            </c:ext>
          </c:extLst>
        </c:ser>
        <c:ser>
          <c:idx val="1"/>
          <c:order val="1"/>
          <c:tx>
            <c:strRef>
              <c:f>Trends_UZ!$E$1</c:f>
              <c:strCache>
                <c:ptCount val="1"/>
                <c:pt idx="0">
                  <c:v>Grant</c:v>
                </c:pt>
              </c:strCache>
            </c:strRef>
          </c:tx>
          <c:spPr>
            <a:solidFill>
              <a:schemeClr val="accent2"/>
            </a:solidFill>
            <a:ln>
              <a:noFill/>
            </a:ln>
            <a:effectLst/>
            <a:sp3d/>
          </c:spPr>
          <c:invertIfNegative val="0"/>
          <c:cat>
            <c:strRef>
              <c:f>Trends_UZ!$A$2:$A$13</c:f>
              <c:strCache>
                <c:ptCount val="12"/>
                <c:pt idx="0">
                  <c:v>Energy equipment</c:v>
                </c:pt>
                <c:pt idx="1">
                  <c:v>Energy Efficiency for Industrial Enterprises</c:v>
                </c:pt>
                <c:pt idx="2">
                  <c:v>Energy efficient electricity transmission</c:v>
                </c:pt>
                <c:pt idx="3">
                  <c:v>Energy efficiency of public buidlings </c:v>
                </c:pt>
                <c:pt idx="4">
                  <c:v>Energy sector reforms</c:v>
                </c:pt>
                <c:pt idx="5">
                  <c:v>Energy equipment</c:v>
                </c:pt>
                <c:pt idx="6">
                  <c:v>Gas transmission network</c:v>
                </c:pt>
                <c:pt idx="7">
                  <c:v>Thermal power plants on natural gas</c:v>
                </c:pt>
                <c:pt idx="8">
                  <c:v>Energy efficiency of district heating </c:v>
                </c:pt>
                <c:pt idx="9">
                  <c:v>Hydro power development</c:v>
                </c:pt>
                <c:pt idx="10">
                  <c:v>Solar power plant</c:v>
                </c:pt>
                <c:pt idx="11">
                  <c:v>Wind power plant</c:v>
                </c:pt>
              </c:strCache>
            </c:strRef>
          </c:cat>
          <c:val>
            <c:numRef>
              <c:f>Trends_UZ!$E$2:$E$13</c:f>
              <c:numCache>
                <c:formatCode>0</c:formatCode>
                <c:ptCount val="12"/>
                <c:pt idx="0">
                  <c:v>0</c:v>
                </c:pt>
                <c:pt idx="1">
                  <c:v>0</c:v>
                </c:pt>
                <c:pt idx="2">
                  <c:v>0</c:v>
                </c:pt>
                <c:pt idx="3">
                  <c:v>0</c:v>
                </c:pt>
                <c:pt idx="4">
                  <c:v>0</c:v>
                </c:pt>
                <c:pt idx="5">
                  <c:v>0</c:v>
                </c:pt>
                <c:pt idx="6">
                  <c:v>0</c:v>
                </c:pt>
                <c:pt idx="7">
                  <c:v>0</c:v>
                </c:pt>
                <c:pt idx="8" formatCode="General">
                  <c:v>0</c:v>
                </c:pt>
                <c:pt idx="9" formatCode="General">
                  <c:v>0</c:v>
                </c:pt>
                <c:pt idx="10" formatCode="General">
                  <c:v>0</c:v>
                </c:pt>
                <c:pt idx="11" formatCode="General">
                  <c:v>0</c:v>
                </c:pt>
              </c:numCache>
            </c:numRef>
          </c:val>
          <c:extLst>
            <c:ext xmlns:c16="http://schemas.microsoft.com/office/drawing/2014/chart" uri="{C3380CC4-5D6E-409C-BE32-E72D297353CC}">
              <c16:uniqueId val="{00000001-1369-482F-AF3F-0006E3BB73F4}"/>
            </c:ext>
          </c:extLst>
        </c:ser>
        <c:ser>
          <c:idx val="2"/>
          <c:order val="2"/>
          <c:tx>
            <c:strRef>
              <c:f>Trends_UZ!$F$1</c:f>
              <c:strCache>
                <c:ptCount val="1"/>
                <c:pt idx="0">
                  <c:v>Loan</c:v>
                </c:pt>
              </c:strCache>
            </c:strRef>
          </c:tx>
          <c:spPr>
            <a:solidFill>
              <a:schemeClr val="accent3"/>
            </a:solidFill>
            <a:ln>
              <a:noFill/>
            </a:ln>
            <a:effectLst/>
            <a:sp3d/>
          </c:spPr>
          <c:invertIfNegative val="0"/>
          <c:cat>
            <c:strRef>
              <c:f>Trends_UZ!$A$2:$A$13</c:f>
              <c:strCache>
                <c:ptCount val="12"/>
                <c:pt idx="0">
                  <c:v>Energy equipment</c:v>
                </c:pt>
                <c:pt idx="1">
                  <c:v>Energy Efficiency for Industrial Enterprises</c:v>
                </c:pt>
                <c:pt idx="2">
                  <c:v>Energy efficient electricity transmission</c:v>
                </c:pt>
                <c:pt idx="3">
                  <c:v>Energy efficiency of public buidlings </c:v>
                </c:pt>
                <c:pt idx="4">
                  <c:v>Energy sector reforms</c:v>
                </c:pt>
                <c:pt idx="5">
                  <c:v>Energy equipment</c:v>
                </c:pt>
                <c:pt idx="6">
                  <c:v>Gas transmission network</c:v>
                </c:pt>
                <c:pt idx="7">
                  <c:v>Thermal power plants on natural gas</c:v>
                </c:pt>
                <c:pt idx="8">
                  <c:v>Energy efficiency of district heating </c:v>
                </c:pt>
                <c:pt idx="9">
                  <c:v>Hydro power development</c:v>
                </c:pt>
                <c:pt idx="10">
                  <c:v>Solar power plant</c:v>
                </c:pt>
                <c:pt idx="11">
                  <c:v>Wind power plant</c:v>
                </c:pt>
              </c:strCache>
            </c:strRef>
          </c:cat>
          <c:val>
            <c:numRef>
              <c:f>Trends_UZ!$F$2:$F$13</c:f>
              <c:numCache>
                <c:formatCode>0</c:formatCode>
                <c:ptCount val="12"/>
                <c:pt idx="0">
                  <c:v>11</c:v>
                </c:pt>
                <c:pt idx="1">
                  <c:v>1567.7</c:v>
                </c:pt>
                <c:pt idx="2">
                  <c:v>2023.3</c:v>
                </c:pt>
                <c:pt idx="3">
                  <c:v>371.8</c:v>
                </c:pt>
                <c:pt idx="4">
                  <c:v>827</c:v>
                </c:pt>
                <c:pt idx="5">
                  <c:v>255</c:v>
                </c:pt>
                <c:pt idx="6">
                  <c:v>200</c:v>
                </c:pt>
                <c:pt idx="7">
                  <c:v>2787.2</c:v>
                </c:pt>
                <c:pt idx="8" formatCode="General">
                  <c:v>1358.4</c:v>
                </c:pt>
                <c:pt idx="9" formatCode="General">
                  <c:v>482.5</c:v>
                </c:pt>
                <c:pt idx="10" formatCode="General">
                  <c:v>2813.9</c:v>
                </c:pt>
                <c:pt idx="11" formatCode="General">
                  <c:v>2865.2</c:v>
                </c:pt>
              </c:numCache>
            </c:numRef>
          </c:val>
          <c:extLst>
            <c:ext xmlns:c16="http://schemas.microsoft.com/office/drawing/2014/chart" uri="{C3380CC4-5D6E-409C-BE32-E72D297353CC}">
              <c16:uniqueId val="{00000002-1369-482F-AF3F-0006E3BB73F4}"/>
            </c:ext>
          </c:extLst>
        </c:ser>
        <c:ser>
          <c:idx val="3"/>
          <c:order val="3"/>
          <c:tx>
            <c:strRef>
              <c:f>Trends_UZ!$G$1</c:f>
              <c:strCache>
                <c:ptCount val="1"/>
                <c:pt idx="0">
                  <c:v>Loan, grant</c:v>
                </c:pt>
              </c:strCache>
            </c:strRef>
          </c:tx>
          <c:spPr>
            <a:solidFill>
              <a:schemeClr val="accent4"/>
            </a:solidFill>
            <a:ln>
              <a:noFill/>
            </a:ln>
            <a:effectLst/>
            <a:sp3d/>
          </c:spPr>
          <c:invertIfNegative val="0"/>
          <c:cat>
            <c:strRef>
              <c:f>Trends_UZ!$A$2:$A$13</c:f>
              <c:strCache>
                <c:ptCount val="12"/>
                <c:pt idx="0">
                  <c:v>Energy equipment</c:v>
                </c:pt>
                <c:pt idx="1">
                  <c:v>Energy Efficiency for Industrial Enterprises</c:v>
                </c:pt>
                <c:pt idx="2">
                  <c:v>Energy efficient electricity transmission</c:v>
                </c:pt>
                <c:pt idx="3">
                  <c:v>Energy efficiency of public buidlings </c:v>
                </c:pt>
                <c:pt idx="4">
                  <c:v>Energy sector reforms</c:v>
                </c:pt>
                <c:pt idx="5">
                  <c:v>Energy equipment</c:v>
                </c:pt>
                <c:pt idx="6">
                  <c:v>Gas transmission network</c:v>
                </c:pt>
                <c:pt idx="7">
                  <c:v>Thermal power plants on natural gas</c:v>
                </c:pt>
                <c:pt idx="8">
                  <c:v>Energy efficiency of district heating </c:v>
                </c:pt>
                <c:pt idx="9">
                  <c:v>Hydro power development</c:v>
                </c:pt>
                <c:pt idx="10">
                  <c:v>Solar power plant</c:v>
                </c:pt>
                <c:pt idx="11">
                  <c:v>Wind power plant</c:v>
                </c:pt>
              </c:strCache>
            </c:strRef>
          </c:cat>
          <c:val>
            <c:numRef>
              <c:f>Trends_UZ!$G$2:$G$13</c:f>
              <c:numCache>
                <c:formatCode>0</c:formatCode>
                <c:ptCount val="12"/>
                <c:pt idx="0">
                  <c:v>0</c:v>
                </c:pt>
                <c:pt idx="1">
                  <c:v>0</c:v>
                </c:pt>
                <c:pt idx="2">
                  <c:v>0</c:v>
                </c:pt>
                <c:pt idx="3">
                  <c:v>0</c:v>
                </c:pt>
                <c:pt idx="4">
                  <c:v>0</c:v>
                </c:pt>
                <c:pt idx="5">
                  <c:v>15</c:v>
                </c:pt>
                <c:pt idx="6">
                  <c:v>0</c:v>
                </c:pt>
                <c:pt idx="7">
                  <c:v>0</c:v>
                </c:pt>
                <c:pt idx="8" formatCode="General">
                  <c:v>0</c:v>
                </c:pt>
                <c:pt idx="9" formatCode="General">
                  <c:v>0</c:v>
                </c:pt>
                <c:pt idx="10" formatCode="General">
                  <c:v>0</c:v>
                </c:pt>
                <c:pt idx="11" formatCode="General">
                  <c:v>0</c:v>
                </c:pt>
              </c:numCache>
            </c:numRef>
          </c:val>
          <c:extLst>
            <c:ext xmlns:c16="http://schemas.microsoft.com/office/drawing/2014/chart" uri="{C3380CC4-5D6E-409C-BE32-E72D297353CC}">
              <c16:uniqueId val="{00000003-1369-482F-AF3F-0006E3BB73F4}"/>
            </c:ext>
          </c:extLst>
        </c:ser>
        <c:ser>
          <c:idx val="4"/>
          <c:order val="4"/>
          <c:tx>
            <c:strRef>
              <c:f>Trends_UZ!$H$1</c:f>
              <c:strCache>
                <c:ptCount val="1"/>
                <c:pt idx="0">
                  <c:v>Loan, technical assistance</c:v>
                </c:pt>
              </c:strCache>
            </c:strRef>
          </c:tx>
          <c:spPr>
            <a:solidFill>
              <a:schemeClr val="accent5"/>
            </a:solidFill>
            <a:ln>
              <a:noFill/>
            </a:ln>
            <a:effectLst/>
            <a:sp3d/>
          </c:spPr>
          <c:invertIfNegative val="0"/>
          <c:cat>
            <c:strRef>
              <c:f>Trends_UZ!$A$2:$A$13</c:f>
              <c:strCache>
                <c:ptCount val="12"/>
                <c:pt idx="0">
                  <c:v>Energy equipment</c:v>
                </c:pt>
                <c:pt idx="1">
                  <c:v>Energy Efficiency for Industrial Enterprises</c:v>
                </c:pt>
                <c:pt idx="2">
                  <c:v>Energy efficient electricity transmission</c:v>
                </c:pt>
                <c:pt idx="3">
                  <c:v>Energy efficiency of public buidlings </c:v>
                </c:pt>
                <c:pt idx="4">
                  <c:v>Energy sector reforms</c:v>
                </c:pt>
                <c:pt idx="5">
                  <c:v>Energy equipment</c:v>
                </c:pt>
                <c:pt idx="6">
                  <c:v>Gas transmission network</c:v>
                </c:pt>
                <c:pt idx="7">
                  <c:v>Thermal power plants on natural gas</c:v>
                </c:pt>
                <c:pt idx="8">
                  <c:v>Energy efficiency of district heating </c:v>
                </c:pt>
                <c:pt idx="9">
                  <c:v>Hydro power development</c:v>
                </c:pt>
                <c:pt idx="10">
                  <c:v>Solar power plant</c:v>
                </c:pt>
                <c:pt idx="11">
                  <c:v>Wind power plant</c:v>
                </c:pt>
              </c:strCache>
            </c:strRef>
          </c:cat>
          <c:val>
            <c:numRef>
              <c:f>Trends_UZ!$H$2:$H$13</c:f>
              <c:numCache>
                <c:formatCode>0</c:formatCode>
                <c:ptCount val="12"/>
                <c:pt idx="0">
                  <c:v>0</c:v>
                </c:pt>
                <c:pt idx="1">
                  <c:v>0</c:v>
                </c:pt>
                <c:pt idx="2">
                  <c:v>0</c:v>
                </c:pt>
                <c:pt idx="3">
                  <c:v>0</c:v>
                </c:pt>
                <c:pt idx="4">
                  <c:v>0</c:v>
                </c:pt>
                <c:pt idx="5">
                  <c:v>0.27500000000000002</c:v>
                </c:pt>
                <c:pt idx="6">
                  <c:v>389.20000000000005</c:v>
                </c:pt>
                <c:pt idx="7">
                  <c:v>4.9000000000000004</c:v>
                </c:pt>
                <c:pt idx="8" formatCode="General">
                  <c:v>0</c:v>
                </c:pt>
                <c:pt idx="9" formatCode="General">
                  <c:v>102</c:v>
                </c:pt>
                <c:pt idx="10" formatCode="General">
                  <c:v>102</c:v>
                </c:pt>
                <c:pt idx="11" formatCode="General">
                  <c:v>0</c:v>
                </c:pt>
              </c:numCache>
            </c:numRef>
          </c:val>
          <c:extLst>
            <c:ext xmlns:c16="http://schemas.microsoft.com/office/drawing/2014/chart" uri="{C3380CC4-5D6E-409C-BE32-E72D297353CC}">
              <c16:uniqueId val="{00000004-1369-482F-AF3F-0006E3BB73F4}"/>
            </c:ext>
          </c:extLst>
        </c:ser>
        <c:ser>
          <c:idx val="5"/>
          <c:order val="5"/>
          <c:tx>
            <c:strRef>
              <c:f>Trends_UZ!$I$1</c:f>
              <c:strCache>
                <c:ptCount val="1"/>
                <c:pt idx="0">
                  <c:v>Technical Assistance</c:v>
                </c:pt>
              </c:strCache>
            </c:strRef>
          </c:tx>
          <c:spPr>
            <a:solidFill>
              <a:schemeClr val="accent6"/>
            </a:solidFill>
            <a:ln>
              <a:noFill/>
            </a:ln>
            <a:effectLst/>
            <a:sp3d/>
          </c:spPr>
          <c:invertIfNegative val="0"/>
          <c:cat>
            <c:strRef>
              <c:f>Trends_UZ!$A$2:$A$13</c:f>
              <c:strCache>
                <c:ptCount val="12"/>
                <c:pt idx="0">
                  <c:v>Energy equipment</c:v>
                </c:pt>
                <c:pt idx="1">
                  <c:v>Energy Efficiency for Industrial Enterprises</c:v>
                </c:pt>
                <c:pt idx="2">
                  <c:v>Energy efficient electricity transmission</c:v>
                </c:pt>
                <c:pt idx="3">
                  <c:v>Energy efficiency of public buidlings </c:v>
                </c:pt>
                <c:pt idx="4">
                  <c:v>Energy sector reforms</c:v>
                </c:pt>
                <c:pt idx="5">
                  <c:v>Energy equipment</c:v>
                </c:pt>
                <c:pt idx="6">
                  <c:v>Gas transmission network</c:v>
                </c:pt>
                <c:pt idx="7">
                  <c:v>Thermal power plants on natural gas</c:v>
                </c:pt>
                <c:pt idx="8">
                  <c:v>Energy efficiency of district heating </c:v>
                </c:pt>
                <c:pt idx="9">
                  <c:v>Hydro power development</c:v>
                </c:pt>
                <c:pt idx="10">
                  <c:v>Solar power plant</c:v>
                </c:pt>
                <c:pt idx="11">
                  <c:v>Wind power plant</c:v>
                </c:pt>
              </c:strCache>
            </c:strRef>
          </c:cat>
          <c:val>
            <c:numRef>
              <c:f>Trends_UZ!$I$2:$I$13</c:f>
              <c:numCache>
                <c:formatCode>0</c:formatCode>
                <c:ptCount val="12"/>
                <c:pt idx="0">
                  <c:v>0</c:v>
                </c:pt>
                <c:pt idx="1">
                  <c:v>0</c:v>
                </c:pt>
                <c:pt idx="2">
                  <c:v>0</c:v>
                </c:pt>
                <c:pt idx="3">
                  <c:v>0</c:v>
                </c:pt>
                <c:pt idx="4">
                  <c:v>0</c:v>
                </c:pt>
                <c:pt idx="5">
                  <c:v>0</c:v>
                </c:pt>
                <c:pt idx="6">
                  <c:v>0</c:v>
                </c:pt>
                <c:pt idx="7">
                  <c:v>0</c:v>
                </c:pt>
                <c:pt idx="8" formatCode="General">
                  <c:v>0</c:v>
                </c:pt>
                <c:pt idx="9" formatCode="General">
                  <c:v>378.2</c:v>
                </c:pt>
                <c:pt idx="10" formatCode="General">
                  <c:v>4.8</c:v>
                </c:pt>
                <c:pt idx="11" formatCode="General">
                  <c:v>0</c:v>
                </c:pt>
              </c:numCache>
            </c:numRef>
          </c:val>
          <c:extLst>
            <c:ext xmlns:c16="http://schemas.microsoft.com/office/drawing/2014/chart" uri="{C3380CC4-5D6E-409C-BE32-E72D297353CC}">
              <c16:uniqueId val="{00000005-1369-482F-AF3F-0006E3BB73F4}"/>
            </c:ext>
          </c:extLst>
        </c:ser>
        <c:dLbls>
          <c:showLegendKey val="0"/>
          <c:showVal val="0"/>
          <c:showCatName val="0"/>
          <c:showSerName val="0"/>
          <c:showPercent val="0"/>
          <c:showBubbleSize val="0"/>
        </c:dLbls>
        <c:gapWidth val="150"/>
        <c:shape val="box"/>
        <c:axId val="665967599"/>
        <c:axId val="665969519"/>
        <c:axId val="0"/>
      </c:bar3DChart>
      <c:catAx>
        <c:axId val="66596759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5969519"/>
        <c:crosses val="autoZero"/>
        <c:auto val="1"/>
        <c:lblAlgn val="ctr"/>
        <c:lblOffset val="100"/>
        <c:noMultiLvlLbl val="0"/>
      </c:catAx>
      <c:valAx>
        <c:axId val="6659695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5967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tx>
            <c:strRef>
              <c:f>'Countries w gas'!$A$2</c:f>
              <c:strCache>
                <c:ptCount val="1"/>
                <c:pt idx="0">
                  <c:v>Kazakhstan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gas'!$B$2:$Q$2</c:f>
              <c:numCache>
                <c:formatCode>0</c:formatCode>
                <c:ptCount val="16"/>
                <c:pt idx="0">
                  <c:v>374.92899999999997</c:v>
                </c:pt>
                <c:pt idx="1">
                  <c:v>7601.4629999999997</c:v>
                </c:pt>
                <c:pt idx="2">
                  <c:v>474.26</c:v>
                </c:pt>
                <c:pt idx="3">
                  <c:v>342.12</c:v>
                </c:pt>
                <c:pt idx="4">
                  <c:v>151.453</c:v>
                </c:pt>
                <c:pt idx="5">
                  <c:v>1535.1</c:v>
                </c:pt>
                <c:pt idx="6">
                  <c:v>160.5</c:v>
                </c:pt>
                <c:pt idx="7">
                  <c:v>399.4</c:v>
                </c:pt>
                <c:pt idx="8">
                  <c:v>442.35999999999996</c:v>
                </c:pt>
                <c:pt idx="9">
                  <c:v>69.64</c:v>
                </c:pt>
                <c:pt idx="10">
                  <c:v>753.51</c:v>
                </c:pt>
                <c:pt idx="11">
                  <c:v>609.25500000000011</c:v>
                </c:pt>
                <c:pt idx="12">
                  <c:v>626.39699999999993</c:v>
                </c:pt>
                <c:pt idx="13">
                  <c:v>239.68</c:v>
                </c:pt>
                <c:pt idx="14">
                  <c:v>858.6</c:v>
                </c:pt>
                <c:pt idx="15">
                  <c:v>212.6</c:v>
                </c:pt>
              </c:numCache>
            </c:numRef>
          </c:val>
          <c:smooth val="0"/>
          <c:extLst>
            <c:ext xmlns:c16="http://schemas.microsoft.com/office/drawing/2014/chart" uri="{C3380CC4-5D6E-409C-BE32-E72D297353CC}">
              <c16:uniqueId val="{00000000-00AE-4C28-8156-26480188A27B}"/>
            </c:ext>
          </c:extLst>
        </c:ser>
        <c:ser>
          <c:idx val="1"/>
          <c:order val="1"/>
          <c:tx>
            <c:strRef>
              <c:f>'Countries w gas'!$A$3</c:f>
              <c:strCache>
                <c:ptCount val="1"/>
                <c:pt idx="0">
                  <c:v>Kyrgyzstan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gas'!$B$3:$Q$3</c:f>
              <c:numCache>
                <c:formatCode>0</c:formatCode>
                <c:ptCount val="16"/>
                <c:pt idx="0">
                  <c:v>28.080000000000002</c:v>
                </c:pt>
                <c:pt idx="1">
                  <c:v>8.23</c:v>
                </c:pt>
                <c:pt idx="2">
                  <c:v>126</c:v>
                </c:pt>
                <c:pt idx="3">
                  <c:v>208</c:v>
                </c:pt>
                <c:pt idx="4">
                  <c:v>124</c:v>
                </c:pt>
                <c:pt idx="5">
                  <c:v>389.75</c:v>
                </c:pt>
                <c:pt idx="6">
                  <c:v>262.14999999999998</c:v>
                </c:pt>
                <c:pt idx="7">
                  <c:v>13.600000000000001</c:v>
                </c:pt>
                <c:pt idx="8">
                  <c:v>257.10000000000002</c:v>
                </c:pt>
                <c:pt idx="9">
                  <c:v>99.24</c:v>
                </c:pt>
                <c:pt idx="10">
                  <c:v>8</c:v>
                </c:pt>
                <c:pt idx="11">
                  <c:v>115</c:v>
                </c:pt>
                <c:pt idx="12">
                  <c:v>2.66</c:v>
                </c:pt>
                <c:pt idx="14">
                  <c:v>14.9</c:v>
                </c:pt>
              </c:numCache>
            </c:numRef>
          </c:val>
          <c:smooth val="0"/>
          <c:extLst>
            <c:ext xmlns:c16="http://schemas.microsoft.com/office/drawing/2014/chart" uri="{C3380CC4-5D6E-409C-BE32-E72D297353CC}">
              <c16:uniqueId val="{00000001-00AE-4C28-8156-26480188A27B}"/>
            </c:ext>
          </c:extLst>
        </c:ser>
        <c:ser>
          <c:idx val="2"/>
          <c:order val="2"/>
          <c:tx>
            <c:strRef>
              <c:f>'Countries w gas'!$A$4</c:f>
              <c:strCache>
                <c:ptCount val="1"/>
                <c:pt idx="0">
                  <c:v>Mongolia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gas'!$B$4:$Q$4</c:f>
              <c:numCache>
                <c:formatCode>0</c:formatCode>
                <c:ptCount val="16"/>
                <c:pt idx="0">
                  <c:v>2</c:v>
                </c:pt>
                <c:pt idx="1">
                  <c:v>3.1500000000000004</c:v>
                </c:pt>
                <c:pt idx="2">
                  <c:v>14.2</c:v>
                </c:pt>
                <c:pt idx="3">
                  <c:v>22.79</c:v>
                </c:pt>
                <c:pt idx="4">
                  <c:v>33.89</c:v>
                </c:pt>
                <c:pt idx="6">
                  <c:v>2</c:v>
                </c:pt>
                <c:pt idx="8">
                  <c:v>129.85</c:v>
                </c:pt>
                <c:pt idx="9">
                  <c:v>176.8</c:v>
                </c:pt>
                <c:pt idx="10">
                  <c:v>27.6</c:v>
                </c:pt>
                <c:pt idx="11">
                  <c:v>47.2</c:v>
                </c:pt>
                <c:pt idx="12">
                  <c:v>260.3</c:v>
                </c:pt>
                <c:pt idx="14">
                  <c:v>77.5</c:v>
                </c:pt>
                <c:pt idx="15" formatCode="0.00">
                  <c:v>0.23</c:v>
                </c:pt>
              </c:numCache>
            </c:numRef>
          </c:val>
          <c:smooth val="0"/>
          <c:extLst>
            <c:ext xmlns:c16="http://schemas.microsoft.com/office/drawing/2014/chart" uri="{C3380CC4-5D6E-409C-BE32-E72D297353CC}">
              <c16:uniqueId val="{00000002-00AE-4C28-8156-26480188A27B}"/>
            </c:ext>
          </c:extLst>
        </c:ser>
        <c:ser>
          <c:idx val="3"/>
          <c:order val="3"/>
          <c:tx>
            <c:strRef>
              <c:f>'Countries w gas'!$A$5</c:f>
              <c:strCache>
                <c:ptCount val="1"/>
                <c:pt idx="0">
                  <c:v>Tajikistan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gas'!$B$5:$Q$5</c:f>
              <c:numCache>
                <c:formatCode>0</c:formatCode>
                <c:ptCount val="16"/>
                <c:pt idx="0">
                  <c:v>110.23</c:v>
                </c:pt>
                <c:pt idx="2">
                  <c:v>171</c:v>
                </c:pt>
                <c:pt idx="3">
                  <c:v>56.812999999999995</c:v>
                </c:pt>
                <c:pt idx="4">
                  <c:v>18</c:v>
                </c:pt>
                <c:pt idx="5">
                  <c:v>171</c:v>
                </c:pt>
                <c:pt idx="6">
                  <c:v>189</c:v>
                </c:pt>
                <c:pt idx="7">
                  <c:v>411</c:v>
                </c:pt>
                <c:pt idx="8">
                  <c:v>38</c:v>
                </c:pt>
                <c:pt idx="9">
                  <c:v>901.7</c:v>
                </c:pt>
                <c:pt idx="10">
                  <c:v>83.218999999999994</c:v>
                </c:pt>
                <c:pt idx="11">
                  <c:v>124.9</c:v>
                </c:pt>
                <c:pt idx="12">
                  <c:v>977</c:v>
                </c:pt>
                <c:pt idx="13">
                  <c:v>85</c:v>
                </c:pt>
                <c:pt idx="14">
                  <c:v>80</c:v>
                </c:pt>
                <c:pt idx="15">
                  <c:v>70</c:v>
                </c:pt>
              </c:numCache>
            </c:numRef>
          </c:val>
          <c:smooth val="0"/>
          <c:extLst>
            <c:ext xmlns:c16="http://schemas.microsoft.com/office/drawing/2014/chart" uri="{C3380CC4-5D6E-409C-BE32-E72D297353CC}">
              <c16:uniqueId val="{00000003-00AE-4C28-8156-26480188A27B}"/>
            </c:ext>
          </c:extLst>
        </c:ser>
        <c:ser>
          <c:idx val="4"/>
          <c:order val="4"/>
          <c:tx>
            <c:strRef>
              <c:f>'Countries w gas'!$A$6</c:f>
              <c:strCache>
                <c:ptCount val="1"/>
                <c:pt idx="0">
                  <c:v>Turkmenistan</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gas'!$B$6:$Q$6</c:f>
              <c:numCache>
                <c:formatCode>0</c:formatCode>
                <c:ptCount val="16"/>
                <c:pt idx="2">
                  <c:v>1.05</c:v>
                </c:pt>
                <c:pt idx="3">
                  <c:v>47.602999999999994</c:v>
                </c:pt>
                <c:pt idx="4">
                  <c:v>4.7</c:v>
                </c:pt>
                <c:pt idx="7">
                  <c:v>12.37</c:v>
                </c:pt>
                <c:pt idx="8">
                  <c:v>702.35</c:v>
                </c:pt>
                <c:pt idx="10">
                  <c:v>675</c:v>
                </c:pt>
                <c:pt idx="12">
                  <c:v>0.75</c:v>
                </c:pt>
              </c:numCache>
            </c:numRef>
          </c:val>
          <c:smooth val="0"/>
          <c:extLst>
            <c:ext xmlns:c16="http://schemas.microsoft.com/office/drawing/2014/chart" uri="{C3380CC4-5D6E-409C-BE32-E72D297353CC}">
              <c16:uniqueId val="{00000004-00AE-4C28-8156-26480188A27B}"/>
            </c:ext>
          </c:extLst>
        </c:ser>
        <c:ser>
          <c:idx val="5"/>
          <c:order val="5"/>
          <c:tx>
            <c:strRef>
              <c:f>'Countries w gas'!$A$7</c:f>
              <c:strCache>
                <c:ptCount val="1"/>
                <c:pt idx="0">
                  <c:v>Uzbekistan</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gas'!$B$7:$Q$7</c:f>
              <c:numCache>
                <c:formatCode>0</c:formatCode>
                <c:ptCount val="16"/>
                <c:pt idx="0">
                  <c:v>128.4</c:v>
                </c:pt>
                <c:pt idx="1">
                  <c:v>2.4750000000000001</c:v>
                </c:pt>
                <c:pt idx="2">
                  <c:v>1962.6</c:v>
                </c:pt>
                <c:pt idx="3">
                  <c:v>545.81500000000005</c:v>
                </c:pt>
                <c:pt idx="4">
                  <c:v>247.29999999999998</c:v>
                </c:pt>
                <c:pt idx="5">
                  <c:v>583.79</c:v>
                </c:pt>
                <c:pt idx="6">
                  <c:v>300</c:v>
                </c:pt>
                <c:pt idx="7">
                  <c:v>300</c:v>
                </c:pt>
                <c:pt idx="8">
                  <c:v>395.7</c:v>
                </c:pt>
                <c:pt idx="9">
                  <c:v>823</c:v>
                </c:pt>
                <c:pt idx="10">
                  <c:v>2002.2</c:v>
                </c:pt>
                <c:pt idx="11">
                  <c:v>305.22500000000002</c:v>
                </c:pt>
                <c:pt idx="12">
                  <c:v>1390.29</c:v>
                </c:pt>
                <c:pt idx="13">
                  <c:v>1877.6</c:v>
                </c:pt>
                <c:pt idx="14">
                  <c:v>3097.7000000000003</c:v>
                </c:pt>
                <c:pt idx="15">
                  <c:v>1912.6000000000001</c:v>
                </c:pt>
              </c:numCache>
            </c:numRef>
          </c:val>
          <c:smooth val="0"/>
          <c:extLst>
            <c:ext xmlns:c16="http://schemas.microsoft.com/office/drawing/2014/chart" uri="{C3380CC4-5D6E-409C-BE32-E72D297353CC}">
              <c16:uniqueId val="{00000005-00AE-4C28-8156-26480188A27B}"/>
            </c:ext>
          </c:extLst>
        </c:ser>
        <c:dLbls>
          <c:showLegendKey val="0"/>
          <c:showVal val="0"/>
          <c:showCatName val="0"/>
          <c:showSerName val="0"/>
          <c:showPercent val="0"/>
          <c:showBubbleSize val="0"/>
        </c:dLbls>
        <c:marker val="1"/>
        <c:smooth val="0"/>
        <c:axId val="1604970671"/>
        <c:axId val="1604969231"/>
      </c:lineChart>
      <c:catAx>
        <c:axId val="160497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4969231"/>
        <c:crosses val="autoZero"/>
        <c:auto val="1"/>
        <c:lblAlgn val="ctr"/>
        <c:lblOffset val="100"/>
        <c:noMultiLvlLbl val="0"/>
      </c:catAx>
      <c:valAx>
        <c:axId val="16049692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497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'Countries w gas'!$A$2</c:f>
              <c:strCache>
                <c:ptCount val="1"/>
                <c:pt idx="0">
                  <c:v>Kazakhstan</c:v>
                </c:pt>
              </c:strCache>
            </c:strRef>
          </c:tx>
          <c:spPr>
            <a:solidFill>
              <a:schemeClr val="accent1"/>
            </a:solidFill>
            <a:ln>
              <a:noFill/>
            </a:ln>
            <a:effectLst/>
          </c:spPr>
          <c:invertIfNegative val="0"/>
          <c:dLbls>
            <c:delete val="1"/>
          </c:dLbls>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gas'!$B$2:$Q$2</c:f>
              <c:numCache>
                <c:formatCode>0</c:formatCode>
                <c:ptCount val="16"/>
                <c:pt idx="0">
                  <c:v>374.92899999999997</c:v>
                </c:pt>
                <c:pt idx="1">
                  <c:v>7601.4629999999997</c:v>
                </c:pt>
                <c:pt idx="2">
                  <c:v>474.26</c:v>
                </c:pt>
                <c:pt idx="3">
                  <c:v>342.12</c:v>
                </c:pt>
                <c:pt idx="4">
                  <c:v>151.453</c:v>
                </c:pt>
                <c:pt idx="5">
                  <c:v>1535.1</c:v>
                </c:pt>
                <c:pt idx="6">
                  <c:v>160.5</c:v>
                </c:pt>
                <c:pt idx="7">
                  <c:v>399.4</c:v>
                </c:pt>
                <c:pt idx="8">
                  <c:v>442.35999999999996</c:v>
                </c:pt>
                <c:pt idx="9">
                  <c:v>69.64</c:v>
                </c:pt>
                <c:pt idx="10">
                  <c:v>753.51</c:v>
                </c:pt>
                <c:pt idx="11">
                  <c:v>609.25500000000011</c:v>
                </c:pt>
                <c:pt idx="12">
                  <c:v>626.39699999999993</c:v>
                </c:pt>
                <c:pt idx="13">
                  <c:v>239.68</c:v>
                </c:pt>
                <c:pt idx="14">
                  <c:v>858.6</c:v>
                </c:pt>
                <c:pt idx="15">
                  <c:v>212.6</c:v>
                </c:pt>
              </c:numCache>
            </c:numRef>
          </c:val>
          <c:extLst>
            <c:ext xmlns:c16="http://schemas.microsoft.com/office/drawing/2014/chart" uri="{C3380CC4-5D6E-409C-BE32-E72D297353CC}">
              <c16:uniqueId val="{00000000-9EA8-4191-B60F-B2B521598309}"/>
            </c:ext>
          </c:extLst>
        </c:ser>
        <c:ser>
          <c:idx val="1"/>
          <c:order val="1"/>
          <c:tx>
            <c:strRef>
              <c:f>'Countries w gas'!$A$3</c:f>
              <c:strCache>
                <c:ptCount val="1"/>
                <c:pt idx="0">
                  <c:v>Kyrgyzstan</c:v>
                </c:pt>
              </c:strCache>
            </c:strRef>
          </c:tx>
          <c:spPr>
            <a:solidFill>
              <a:schemeClr val="accent2"/>
            </a:solidFill>
            <a:ln>
              <a:noFill/>
            </a:ln>
            <a:effectLst/>
          </c:spPr>
          <c:invertIfNegative val="0"/>
          <c:dLbls>
            <c:delete val="1"/>
          </c:dLbls>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gas'!$B$3:$Q$3</c:f>
              <c:numCache>
                <c:formatCode>0</c:formatCode>
                <c:ptCount val="16"/>
                <c:pt idx="0">
                  <c:v>28.080000000000002</c:v>
                </c:pt>
                <c:pt idx="1">
                  <c:v>8.23</c:v>
                </c:pt>
                <c:pt idx="2">
                  <c:v>126</c:v>
                </c:pt>
                <c:pt idx="3">
                  <c:v>208</c:v>
                </c:pt>
                <c:pt idx="4">
                  <c:v>124</c:v>
                </c:pt>
                <c:pt idx="5">
                  <c:v>389.75</c:v>
                </c:pt>
                <c:pt idx="6">
                  <c:v>262.14999999999998</c:v>
                </c:pt>
                <c:pt idx="7">
                  <c:v>13.600000000000001</c:v>
                </c:pt>
                <c:pt idx="8">
                  <c:v>257.10000000000002</c:v>
                </c:pt>
                <c:pt idx="9">
                  <c:v>99.24</c:v>
                </c:pt>
                <c:pt idx="10">
                  <c:v>8</c:v>
                </c:pt>
                <c:pt idx="11">
                  <c:v>115</c:v>
                </c:pt>
                <c:pt idx="12">
                  <c:v>2.66</c:v>
                </c:pt>
                <c:pt idx="14">
                  <c:v>14.9</c:v>
                </c:pt>
              </c:numCache>
            </c:numRef>
          </c:val>
          <c:extLst>
            <c:ext xmlns:c16="http://schemas.microsoft.com/office/drawing/2014/chart" uri="{C3380CC4-5D6E-409C-BE32-E72D297353CC}">
              <c16:uniqueId val="{00000001-9EA8-4191-B60F-B2B521598309}"/>
            </c:ext>
          </c:extLst>
        </c:ser>
        <c:ser>
          <c:idx val="2"/>
          <c:order val="2"/>
          <c:tx>
            <c:strRef>
              <c:f>'Countries w gas'!$A$4</c:f>
              <c:strCache>
                <c:ptCount val="1"/>
                <c:pt idx="0">
                  <c:v>Mongolia</c:v>
                </c:pt>
              </c:strCache>
            </c:strRef>
          </c:tx>
          <c:spPr>
            <a:solidFill>
              <a:schemeClr val="accent3"/>
            </a:solidFill>
            <a:ln>
              <a:noFill/>
            </a:ln>
            <a:effectLst/>
          </c:spPr>
          <c:invertIfNegative val="0"/>
          <c:dLbls>
            <c:delete val="1"/>
          </c:dLbls>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gas'!$B$4:$Q$4</c:f>
              <c:numCache>
                <c:formatCode>0</c:formatCode>
                <c:ptCount val="16"/>
                <c:pt idx="0">
                  <c:v>2</c:v>
                </c:pt>
                <c:pt idx="1">
                  <c:v>3.1500000000000004</c:v>
                </c:pt>
                <c:pt idx="2">
                  <c:v>14.2</c:v>
                </c:pt>
                <c:pt idx="3">
                  <c:v>22.79</c:v>
                </c:pt>
                <c:pt idx="4">
                  <c:v>33.89</c:v>
                </c:pt>
                <c:pt idx="6">
                  <c:v>2</c:v>
                </c:pt>
                <c:pt idx="8">
                  <c:v>129.85</c:v>
                </c:pt>
                <c:pt idx="9">
                  <c:v>176.8</c:v>
                </c:pt>
                <c:pt idx="10">
                  <c:v>27.6</c:v>
                </c:pt>
                <c:pt idx="11">
                  <c:v>47.2</c:v>
                </c:pt>
                <c:pt idx="12">
                  <c:v>260.3</c:v>
                </c:pt>
                <c:pt idx="14">
                  <c:v>77.5</c:v>
                </c:pt>
                <c:pt idx="15" formatCode="0.00">
                  <c:v>0.23</c:v>
                </c:pt>
              </c:numCache>
            </c:numRef>
          </c:val>
          <c:extLst>
            <c:ext xmlns:c16="http://schemas.microsoft.com/office/drawing/2014/chart" uri="{C3380CC4-5D6E-409C-BE32-E72D297353CC}">
              <c16:uniqueId val="{00000002-9EA8-4191-B60F-B2B521598309}"/>
            </c:ext>
          </c:extLst>
        </c:ser>
        <c:ser>
          <c:idx val="3"/>
          <c:order val="3"/>
          <c:tx>
            <c:strRef>
              <c:f>'Countries w gas'!$A$5</c:f>
              <c:strCache>
                <c:ptCount val="1"/>
                <c:pt idx="0">
                  <c:v>Tajikistan</c:v>
                </c:pt>
              </c:strCache>
            </c:strRef>
          </c:tx>
          <c:spPr>
            <a:solidFill>
              <a:schemeClr val="accent4"/>
            </a:solidFill>
            <a:ln>
              <a:noFill/>
            </a:ln>
            <a:effectLst/>
          </c:spPr>
          <c:invertIfNegative val="0"/>
          <c:dLbls>
            <c:delete val="1"/>
          </c:dLbls>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gas'!$B$5:$Q$5</c:f>
              <c:numCache>
                <c:formatCode>0</c:formatCode>
                <c:ptCount val="16"/>
                <c:pt idx="0">
                  <c:v>110.23</c:v>
                </c:pt>
                <c:pt idx="2">
                  <c:v>171</c:v>
                </c:pt>
                <c:pt idx="3">
                  <c:v>56.812999999999995</c:v>
                </c:pt>
                <c:pt idx="4">
                  <c:v>18</c:v>
                </c:pt>
                <c:pt idx="5">
                  <c:v>171</c:v>
                </c:pt>
                <c:pt idx="6">
                  <c:v>189</c:v>
                </c:pt>
                <c:pt idx="7">
                  <c:v>411</c:v>
                </c:pt>
                <c:pt idx="8">
                  <c:v>38</c:v>
                </c:pt>
                <c:pt idx="9">
                  <c:v>901.7</c:v>
                </c:pt>
                <c:pt idx="10">
                  <c:v>83.218999999999994</c:v>
                </c:pt>
                <c:pt idx="11">
                  <c:v>124.9</c:v>
                </c:pt>
                <c:pt idx="12">
                  <c:v>977</c:v>
                </c:pt>
                <c:pt idx="13">
                  <c:v>85</c:v>
                </c:pt>
                <c:pt idx="14">
                  <c:v>80</c:v>
                </c:pt>
                <c:pt idx="15">
                  <c:v>70</c:v>
                </c:pt>
              </c:numCache>
            </c:numRef>
          </c:val>
          <c:extLst>
            <c:ext xmlns:c16="http://schemas.microsoft.com/office/drawing/2014/chart" uri="{C3380CC4-5D6E-409C-BE32-E72D297353CC}">
              <c16:uniqueId val="{00000003-9EA8-4191-B60F-B2B521598309}"/>
            </c:ext>
          </c:extLst>
        </c:ser>
        <c:ser>
          <c:idx val="4"/>
          <c:order val="4"/>
          <c:tx>
            <c:strRef>
              <c:f>'Countries w gas'!$A$6</c:f>
              <c:strCache>
                <c:ptCount val="1"/>
                <c:pt idx="0">
                  <c:v>Turkmenistan</c:v>
                </c:pt>
              </c:strCache>
            </c:strRef>
          </c:tx>
          <c:spPr>
            <a:solidFill>
              <a:schemeClr val="accent5"/>
            </a:solidFill>
            <a:ln>
              <a:noFill/>
            </a:ln>
            <a:effectLst/>
          </c:spPr>
          <c:invertIfNegative val="0"/>
          <c:dLbls>
            <c:delete val="1"/>
          </c:dLbls>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gas'!$B$6:$Q$6</c:f>
              <c:numCache>
                <c:formatCode>0</c:formatCode>
                <c:ptCount val="16"/>
                <c:pt idx="2">
                  <c:v>1.05</c:v>
                </c:pt>
                <c:pt idx="3">
                  <c:v>47.602999999999994</c:v>
                </c:pt>
                <c:pt idx="4">
                  <c:v>4.7</c:v>
                </c:pt>
                <c:pt idx="7">
                  <c:v>12.37</c:v>
                </c:pt>
                <c:pt idx="8">
                  <c:v>702.35</c:v>
                </c:pt>
                <c:pt idx="10">
                  <c:v>675</c:v>
                </c:pt>
                <c:pt idx="12">
                  <c:v>0.75</c:v>
                </c:pt>
              </c:numCache>
            </c:numRef>
          </c:val>
          <c:extLst>
            <c:ext xmlns:c16="http://schemas.microsoft.com/office/drawing/2014/chart" uri="{C3380CC4-5D6E-409C-BE32-E72D297353CC}">
              <c16:uniqueId val="{00000004-9EA8-4191-B60F-B2B521598309}"/>
            </c:ext>
          </c:extLst>
        </c:ser>
        <c:ser>
          <c:idx val="5"/>
          <c:order val="5"/>
          <c:tx>
            <c:strRef>
              <c:f>'Countries w gas'!$A$7</c:f>
              <c:strCache>
                <c:ptCount val="1"/>
                <c:pt idx="0">
                  <c:v>Uzbekistan</c:v>
                </c:pt>
              </c:strCache>
            </c:strRef>
          </c:tx>
          <c:spPr>
            <a:solidFill>
              <a:schemeClr val="accent6"/>
            </a:solidFill>
            <a:ln>
              <a:noFill/>
            </a:ln>
            <a:effectLst/>
          </c:spPr>
          <c:invertIfNegative val="0"/>
          <c:dLbls>
            <c:delete val="1"/>
          </c:dLbls>
          <c:cat>
            <c:numRef>
              <c:f>'Countries w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 gas'!$B$7:$Q$7</c:f>
              <c:numCache>
                <c:formatCode>0</c:formatCode>
                <c:ptCount val="16"/>
                <c:pt idx="0">
                  <c:v>128.4</c:v>
                </c:pt>
                <c:pt idx="1">
                  <c:v>2.4750000000000001</c:v>
                </c:pt>
                <c:pt idx="2">
                  <c:v>1962.6</c:v>
                </c:pt>
                <c:pt idx="3">
                  <c:v>545.81500000000005</c:v>
                </c:pt>
                <c:pt idx="4">
                  <c:v>247.29999999999998</c:v>
                </c:pt>
                <c:pt idx="5">
                  <c:v>583.79</c:v>
                </c:pt>
                <c:pt idx="6">
                  <c:v>300</c:v>
                </c:pt>
                <c:pt idx="7">
                  <c:v>300</c:v>
                </c:pt>
                <c:pt idx="8">
                  <c:v>395.7</c:v>
                </c:pt>
                <c:pt idx="9">
                  <c:v>823</c:v>
                </c:pt>
                <c:pt idx="10">
                  <c:v>2002.2</c:v>
                </c:pt>
                <c:pt idx="11">
                  <c:v>305.22500000000002</c:v>
                </c:pt>
                <c:pt idx="12">
                  <c:v>1390.29</c:v>
                </c:pt>
                <c:pt idx="13">
                  <c:v>1877.6</c:v>
                </c:pt>
                <c:pt idx="14">
                  <c:v>3097.7000000000003</c:v>
                </c:pt>
                <c:pt idx="15">
                  <c:v>1912.6000000000001</c:v>
                </c:pt>
              </c:numCache>
            </c:numRef>
          </c:val>
          <c:extLst>
            <c:ext xmlns:c16="http://schemas.microsoft.com/office/drawing/2014/chart" uri="{C3380CC4-5D6E-409C-BE32-E72D297353CC}">
              <c16:uniqueId val="{00000005-9EA8-4191-B60F-B2B521598309}"/>
            </c:ext>
          </c:extLst>
        </c:ser>
        <c:dLbls>
          <c:dLblPos val="ctr"/>
          <c:showLegendKey val="0"/>
          <c:showVal val="1"/>
          <c:showCatName val="0"/>
          <c:showSerName val="0"/>
          <c:showPercent val="0"/>
          <c:showBubbleSize val="0"/>
        </c:dLbls>
        <c:gapWidth val="79"/>
        <c:overlap val="100"/>
        <c:axId val="1362175999"/>
        <c:axId val="1362199519"/>
      </c:barChart>
      <c:catAx>
        <c:axId val="13621759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362199519"/>
        <c:crosses val="autoZero"/>
        <c:auto val="1"/>
        <c:lblAlgn val="ctr"/>
        <c:lblOffset val="100"/>
        <c:noMultiLvlLbl val="0"/>
      </c:catAx>
      <c:valAx>
        <c:axId val="1362199519"/>
        <c:scaling>
          <c:orientation val="minMax"/>
        </c:scaling>
        <c:delete val="0"/>
        <c:axPos val="l"/>
        <c:numFmt formatCode="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21759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27291718220945E-2"/>
          <c:y val="0.13556390977443611"/>
          <c:w val="0.91758907834362435"/>
          <c:h val="0.73842499950664064"/>
        </c:manualLayout>
      </c:layout>
      <c:barChart>
        <c:barDir val="col"/>
        <c:grouping val="stacked"/>
        <c:varyColors val="0"/>
        <c:ser>
          <c:idx val="0"/>
          <c:order val="0"/>
          <c:tx>
            <c:strRef>
              <c:f>'Sectors wo gas '!$A$17</c:f>
              <c:strCache>
                <c:ptCount val="1"/>
                <c:pt idx="0">
                  <c:v>Energy efficiency projects</c:v>
                </c:pt>
              </c:strCache>
            </c:strRef>
          </c:tx>
          <c:spPr>
            <a:solidFill>
              <a:schemeClr val="accent1"/>
            </a:solidFill>
            <a:ln>
              <a:noFill/>
            </a:ln>
            <a:effectLst/>
          </c:spPr>
          <c:invertIfNegative val="0"/>
          <c:dLbls>
            <c:delete val="1"/>
          </c:dLbls>
          <c:cat>
            <c:numRef>
              <c:f>'Sectors wo gas '!$B$16:$Q$16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wo gas '!$B$17:$Q$17</c:f>
              <c:numCache>
                <c:formatCode>0</c:formatCode>
                <c:ptCount val="16"/>
                <c:pt idx="0">
                  <c:v>188.9</c:v>
                </c:pt>
                <c:pt idx="1">
                  <c:v>108.06299999999999</c:v>
                </c:pt>
                <c:pt idx="2">
                  <c:v>1399.6</c:v>
                </c:pt>
                <c:pt idx="3">
                  <c:v>975.40300000000002</c:v>
                </c:pt>
                <c:pt idx="4">
                  <c:v>61.522999999999996</c:v>
                </c:pt>
                <c:pt idx="5">
                  <c:v>1400.33</c:v>
                </c:pt>
                <c:pt idx="6">
                  <c:v>647</c:v>
                </c:pt>
                <c:pt idx="7">
                  <c:v>1027.5</c:v>
                </c:pt>
                <c:pt idx="8">
                  <c:v>664.1</c:v>
                </c:pt>
                <c:pt idx="9">
                  <c:v>169.04</c:v>
                </c:pt>
                <c:pt idx="10">
                  <c:v>2704.7</c:v>
                </c:pt>
                <c:pt idx="11">
                  <c:v>569.9</c:v>
                </c:pt>
                <c:pt idx="12">
                  <c:v>1045.577</c:v>
                </c:pt>
                <c:pt idx="13">
                  <c:v>874</c:v>
                </c:pt>
                <c:pt idx="14">
                  <c:v>692.34000000000015</c:v>
                </c:pt>
                <c:pt idx="15">
                  <c:v>0</c:v>
                </c:pt>
              </c:numCache>
            </c:numRef>
          </c:val>
          <c:extLst>
            <c:ext xmlns:c16="http://schemas.microsoft.com/office/drawing/2014/chart" uri="{C3380CC4-5D6E-409C-BE32-E72D297353CC}">
              <c16:uniqueId val="{00000000-E207-4A00-A838-83DF032D41FF}"/>
            </c:ext>
          </c:extLst>
        </c:ser>
        <c:ser>
          <c:idx val="1"/>
          <c:order val="1"/>
          <c:tx>
            <c:strRef>
              <c:f>'Sectors wo gas '!#REF!</c:f>
              <c:strCache>
                <c:ptCount val="1"/>
                <c:pt idx="0">
                  <c:v>#REF!</c:v>
                </c:pt>
              </c:strCache>
            </c:strRef>
          </c:tx>
          <c:spPr>
            <a:solidFill>
              <a:schemeClr val="accent2"/>
            </a:solidFill>
            <a:ln>
              <a:noFill/>
            </a:ln>
            <a:effectLst/>
          </c:spPr>
          <c:invertIfNegative val="0"/>
          <c:dLbls>
            <c:delete val="1"/>
          </c:dLbls>
          <c:cat>
            <c:numRef>
              <c:f>'Sectors wo gas '!$B$16:$Q$16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wo gas '!#REF!</c:f>
              <c:numCache>
                <c:formatCode>General</c:formatCode>
                <c:ptCount val="1"/>
                <c:pt idx="0">
                  <c:v>1</c:v>
                </c:pt>
              </c:numCache>
            </c:numRef>
          </c:val>
          <c:extLst>
            <c:ext xmlns:c16="http://schemas.microsoft.com/office/drawing/2014/chart" uri="{C3380CC4-5D6E-409C-BE32-E72D297353CC}">
              <c16:uniqueId val="{00000001-E207-4A00-A838-83DF032D41FF}"/>
            </c:ext>
          </c:extLst>
        </c:ser>
        <c:ser>
          <c:idx val="2"/>
          <c:order val="2"/>
          <c:tx>
            <c:strRef>
              <c:f>'Sectors wo gas '!$A$18</c:f>
              <c:strCache>
                <c:ptCount val="1"/>
                <c:pt idx="0">
                  <c:v>Renewable energy projects</c:v>
                </c:pt>
              </c:strCache>
            </c:strRef>
          </c:tx>
          <c:spPr>
            <a:solidFill>
              <a:schemeClr val="accent3"/>
            </a:solidFill>
            <a:ln>
              <a:noFill/>
            </a:ln>
            <a:effectLst/>
          </c:spPr>
          <c:invertIfNegative val="0"/>
          <c:dLbls>
            <c:delete val="1"/>
          </c:dLbls>
          <c:cat>
            <c:numRef>
              <c:f>'Sectors wo gas '!$B$16:$Q$16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wo gas '!$B$18:$Q$18</c:f>
              <c:numCache>
                <c:formatCode>0</c:formatCode>
                <c:ptCount val="16"/>
                <c:pt idx="0">
                  <c:v>77.8</c:v>
                </c:pt>
                <c:pt idx="1">
                  <c:v>0</c:v>
                </c:pt>
                <c:pt idx="2">
                  <c:v>0</c:v>
                </c:pt>
                <c:pt idx="3">
                  <c:v>7.33</c:v>
                </c:pt>
                <c:pt idx="4">
                  <c:v>214</c:v>
                </c:pt>
                <c:pt idx="5">
                  <c:v>480.8</c:v>
                </c:pt>
                <c:pt idx="6">
                  <c:v>266.7</c:v>
                </c:pt>
                <c:pt idx="7">
                  <c:v>90.2</c:v>
                </c:pt>
                <c:pt idx="8">
                  <c:v>676.65</c:v>
                </c:pt>
                <c:pt idx="9">
                  <c:v>1274.3</c:v>
                </c:pt>
                <c:pt idx="10">
                  <c:v>604.29999999999995</c:v>
                </c:pt>
                <c:pt idx="11">
                  <c:v>997.6</c:v>
                </c:pt>
                <c:pt idx="12">
                  <c:v>910.3</c:v>
                </c:pt>
                <c:pt idx="13">
                  <c:v>206.8</c:v>
                </c:pt>
                <c:pt idx="14">
                  <c:v>2708.3</c:v>
                </c:pt>
                <c:pt idx="15">
                  <c:v>1960.6</c:v>
                </c:pt>
              </c:numCache>
            </c:numRef>
          </c:val>
          <c:extLst>
            <c:ext xmlns:c16="http://schemas.microsoft.com/office/drawing/2014/chart" uri="{C3380CC4-5D6E-409C-BE32-E72D297353CC}">
              <c16:uniqueId val="{00000002-E207-4A00-A838-83DF032D41FF}"/>
            </c:ext>
          </c:extLst>
        </c:ser>
        <c:ser>
          <c:idx val="3"/>
          <c:order val="3"/>
          <c:tx>
            <c:strRef>
              <c:f>'Sectors wo gas '!$A$19</c:f>
              <c:strCache>
                <c:ptCount val="1"/>
                <c:pt idx="0">
                  <c:v>Other energy-related projects</c:v>
                </c:pt>
              </c:strCache>
            </c:strRef>
          </c:tx>
          <c:spPr>
            <a:solidFill>
              <a:schemeClr val="accent4"/>
            </a:solidFill>
            <a:ln>
              <a:noFill/>
            </a:ln>
            <a:effectLst/>
          </c:spPr>
          <c:invertIfNegative val="0"/>
          <c:dLbls>
            <c:delete val="1"/>
          </c:dLbls>
          <c:cat>
            <c:numRef>
              <c:f>'Sectors wo gas '!$B$16:$Q$16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wo gas '!$B$19:$Q$19</c:f>
              <c:numCache>
                <c:formatCode>0</c:formatCode>
                <c:ptCount val="16"/>
                <c:pt idx="0">
                  <c:v>376.9</c:v>
                </c:pt>
                <c:pt idx="1">
                  <c:v>4.8</c:v>
                </c:pt>
                <c:pt idx="2">
                  <c:v>68.5</c:v>
                </c:pt>
                <c:pt idx="3">
                  <c:v>38.549999999999997</c:v>
                </c:pt>
                <c:pt idx="4">
                  <c:v>299.2</c:v>
                </c:pt>
                <c:pt idx="5">
                  <c:v>121.7</c:v>
                </c:pt>
                <c:pt idx="6">
                  <c:v>0</c:v>
                </c:pt>
                <c:pt idx="7">
                  <c:v>12.8</c:v>
                </c:pt>
                <c:pt idx="8">
                  <c:v>0</c:v>
                </c:pt>
                <c:pt idx="9">
                  <c:v>627</c:v>
                </c:pt>
                <c:pt idx="10">
                  <c:v>240.5</c:v>
                </c:pt>
                <c:pt idx="11">
                  <c:v>13.7</c:v>
                </c:pt>
                <c:pt idx="12">
                  <c:v>530.29999999999995</c:v>
                </c:pt>
                <c:pt idx="13">
                  <c:v>97.88</c:v>
                </c:pt>
                <c:pt idx="14">
                  <c:v>15</c:v>
                </c:pt>
                <c:pt idx="15">
                  <c:v>50.23</c:v>
                </c:pt>
              </c:numCache>
            </c:numRef>
          </c:val>
          <c:extLst>
            <c:ext xmlns:c16="http://schemas.microsoft.com/office/drawing/2014/chart" uri="{C3380CC4-5D6E-409C-BE32-E72D297353CC}">
              <c16:uniqueId val="{00000003-E207-4A00-A838-83DF032D41FF}"/>
            </c:ext>
          </c:extLst>
        </c:ser>
        <c:ser>
          <c:idx val="4"/>
          <c:order val="4"/>
          <c:spPr>
            <a:solidFill>
              <a:schemeClr val="accent5"/>
            </a:solidFill>
            <a:ln>
              <a:noFill/>
            </a:ln>
            <a:effectLst/>
          </c:spPr>
          <c:invertIfNegative val="0"/>
          <c:dLbls>
            <c:delete val="1"/>
          </c:dLbls>
          <c:cat>
            <c:numRef>
              <c:f>'Sectors wo gas '!$B$16:$Q$16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wo gas '!#REF!</c:f>
              <c:numCache>
                <c:formatCode>General</c:formatCode>
                <c:ptCount val="1"/>
                <c:pt idx="0">
                  <c:v>1</c:v>
                </c:pt>
              </c:numCache>
            </c:numRef>
          </c:val>
          <c:extLst>
            <c:ext xmlns:c16="http://schemas.microsoft.com/office/drawing/2014/chart" uri="{C3380CC4-5D6E-409C-BE32-E72D297353CC}">
              <c16:uniqueId val="{00000004-E207-4A00-A838-83DF032D41FF}"/>
            </c:ext>
          </c:extLst>
        </c:ser>
        <c:ser>
          <c:idx val="5"/>
          <c:order val="5"/>
          <c:spPr>
            <a:solidFill>
              <a:schemeClr val="accent6"/>
            </a:solidFill>
            <a:ln>
              <a:noFill/>
            </a:ln>
            <a:effectLst/>
          </c:spPr>
          <c:invertIfNegative val="0"/>
          <c:dLbls>
            <c:delete val="1"/>
          </c:dLbls>
          <c:cat>
            <c:numRef>
              <c:f>'Sectors wo gas '!$B$16:$Q$16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'Sectors wo gas '!#REF!</c:f>
              <c:numCache>
                <c:formatCode>General</c:formatCode>
                <c:ptCount val="1"/>
                <c:pt idx="0">
                  <c:v>1</c:v>
                </c:pt>
              </c:numCache>
            </c:numRef>
          </c:val>
          <c:extLst>
            <c:ext xmlns:c16="http://schemas.microsoft.com/office/drawing/2014/chart" uri="{C3380CC4-5D6E-409C-BE32-E72D297353CC}">
              <c16:uniqueId val="{00000005-E207-4A00-A838-83DF032D41FF}"/>
            </c:ext>
          </c:extLst>
        </c:ser>
        <c:dLbls>
          <c:dLblPos val="ctr"/>
          <c:showLegendKey val="0"/>
          <c:showVal val="1"/>
          <c:showCatName val="0"/>
          <c:showSerName val="0"/>
          <c:showPercent val="0"/>
          <c:showBubbleSize val="0"/>
        </c:dLbls>
        <c:gapWidth val="150"/>
        <c:overlap val="100"/>
        <c:axId val="999873071"/>
        <c:axId val="999858671"/>
      </c:barChart>
      <c:catAx>
        <c:axId val="999873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858671"/>
        <c:crosses val="autoZero"/>
        <c:auto val="1"/>
        <c:lblAlgn val="ctr"/>
        <c:lblOffset val="100"/>
        <c:noMultiLvlLbl val="0"/>
      </c:catAx>
      <c:valAx>
        <c:axId val="999858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873071"/>
        <c:crosses val="autoZero"/>
        <c:crossBetween val="between"/>
      </c:valAx>
      <c:spPr>
        <a:noFill/>
        <a:ln>
          <a:noFill/>
        </a:ln>
        <a:effectLst/>
      </c:spPr>
    </c:plotArea>
    <c:legend>
      <c:legendPos val="b"/>
      <c:legendEntry>
        <c:idx val="1"/>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'Donors &amp; countries wo gas'!$B$1</c:f>
              <c:strCache>
                <c:ptCount val="1"/>
                <c:pt idx="0">
                  <c:v>Kazakhstan</c:v>
                </c:pt>
              </c:strCache>
            </c:strRef>
          </c:tx>
          <c:spPr>
            <a:solidFill>
              <a:schemeClr val="accent1"/>
            </a:solidFill>
            <a:ln>
              <a:noFill/>
            </a:ln>
            <a:effectLst/>
          </c:spPr>
          <c:invertIfNegative val="0"/>
          <c:cat>
            <c:strRef>
              <c:f>'Donors &amp; countries wo gas'!$A$2:$A$8</c:f>
              <c:strCache>
                <c:ptCount val="7"/>
                <c:pt idx="0">
                  <c:v>Other sources</c:v>
                </c:pt>
                <c:pt idx="1">
                  <c:v>Eurasian Development Bank </c:v>
                </c:pt>
                <c:pt idx="2">
                  <c:v>Chinese government, banks, and private companies</c:v>
                </c:pt>
                <c:pt idx="3">
                  <c:v>National Governments </c:v>
                </c:pt>
                <c:pt idx="4">
                  <c:v>European Bank for Reconstruction and Development </c:v>
                </c:pt>
                <c:pt idx="5">
                  <c:v>Asian Development Bank </c:v>
                </c:pt>
                <c:pt idx="6">
                  <c:v>World Bank</c:v>
                </c:pt>
              </c:strCache>
            </c:strRef>
          </c:cat>
          <c:val>
            <c:numRef>
              <c:f>'Donors &amp; countries wo gas'!$B$2:$B$8</c:f>
              <c:numCache>
                <c:formatCode>0</c:formatCode>
                <c:ptCount val="7"/>
                <c:pt idx="0">
                  <c:v>80.8</c:v>
                </c:pt>
                <c:pt idx="1">
                  <c:v>116.2</c:v>
                </c:pt>
                <c:pt idx="3">
                  <c:v>279.72300000000001</c:v>
                </c:pt>
                <c:pt idx="4">
                  <c:v>859.00099999999998</c:v>
                </c:pt>
                <c:pt idx="5">
                  <c:v>320.59500000000003</c:v>
                </c:pt>
                <c:pt idx="6">
                  <c:v>240.92</c:v>
                </c:pt>
              </c:numCache>
            </c:numRef>
          </c:val>
          <c:extLst>
            <c:ext xmlns:c16="http://schemas.microsoft.com/office/drawing/2014/chart" uri="{C3380CC4-5D6E-409C-BE32-E72D297353CC}">
              <c16:uniqueId val="{00000000-6D04-47C9-A3B6-A9ADBB854AE9}"/>
            </c:ext>
          </c:extLst>
        </c:ser>
        <c:ser>
          <c:idx val="1"/>
          <c:order val="1"/>
          <c:tx>
            <c:strRef>
              <c:f>'Donors &amp; countries wo gas'!$C$1</c:f>
              <c:strCache>
                <c:ptCount val="1"/>
                <c:pt idx="0">
                  <c:v>Kyrgyzstan</c:v>
                </c:pt>
              </c:strCache>
            </c:strRef>
          </c:tx>
          <c:spPr>
            <a:solidFill>
              <a:schemeClr val="accent2"/>
            </a:solidFill>
            <a:ln>
              <a:noFill/>
            </a:ln>
            <a:effectLst/>
          </c:spPr>
          <c:invertIfNegative val="0"/>
          <c:cat>
            <c:strRef>
              <c:f>'Donors &amp; countries wo gas'!$A$2:$A$8</c:f>
              <c:strCache>
                <c:ptCount val="7"/>
                <c:pt idx="0">
                  <c:v>Other sources</c:v>
                </c:pt>
                <c:pt idx="1">
                  <c:v>Eurasian Development Bank </c:v>
                </c:pt>
                <c:pt idx="2">
                  <c:v>Chinese government, banks, and private companies</c:v>
                </c:pt>
                <c:pt idx="3">
                  <c:v>National Governments </c:v>
                </c:pt>
                <c:pt idx="4">
                  <c:v>European Bank for Reconstruction and Development </c:v>
                </c:pt>
                <c:pt idx="5">
                  <c:v>Asian Development Bank </c:v>
                </c:pt>
                <c:pt idx="6">
                  <c:v>World Bank</c:v>
                </c:pt>
              </c:strCache>
            </c:strRef>
          </c:cat>
          <c:val>
            <c:numRef>
              <c:f>'Donors &amp; countries wo gas'!$C$2:$C$8</c:f>
              <c:numCache>
                <c:formatCode>0</c:formatCode>
                <c:ptCount val="7"/>
                <c:pt idx="0">
                  <c:v>111.05</c:v>
                </c:pt>
                <c:pt idx="1">
                  <c:v>85</c:v>
                </c:pt>
                <c:pt idx="2">
                  <c:v>597</c:v>
                </c:pt>
                <c:pt idx="3">
                  <c:v>106.935</c:v>
                </c:pt>
                <c:pt idx="4">
                  <c:v>31.13</c:v>
                </c:pt>
                <c:pt idx="5">
                  <c:v>476.82499999999999</c:v>
                </c:pt>
                <c:pt idx="6">
                  <c:v>214.13</c:v>
                </c:pt>
              </c:numCache>
            </c:numRef>
          </c:val>
          <c:extLst>
            <c:ext xmlns:c16="http://schemas.microsoft.com/office/drawing/2014/chart" uri="{C3380CC4-5D6E-409C-BE32-E72D297353CC}">
              <c16:uniqueId val="{00000001-6D04-47C9-A3B6-A9ADBB854AE9}"/>
            </c:ext>
          </c:extLst>
        </c:ser>
        <c:ser>
          <c:idx val="2"/>
          <c:order val="2"/>
          <c:tx>
            <c:strRef>
              <c:f>'Donors &amp; countries wo gas'!$D$1</c:f>
              <c:strCache>
                <c:ptCount val="1"/>
                <c:pt idx="0">
                  <c:v>Mongolia</c:v>
                </c:pt>
              </c:strCache>
            </c:strRef>
          </c:tx>
          <c:spPr>
            <a:solidFill>
              <a:schemeClr val="accent3"/>
            </a:solidFill>
            <a:ln>
              <a:noFill/>
            </a:ln>
            <a:effectLst/>
          </c:spPr>
          <c:invertIfNegative val="0"/>
          <c:cat>
            <c:strRef>
              <c:f>'Donors &amp; countries wo gas'!$A$2:$A$8</c:f>
              <c:strCache>
                <c:ptCount val="7"/>
                <c:pt idx="0">
                  <c:v>Other sources</c:v>
                </c:pt>
                <c:pt idx="1">
                  <c:v>Eurasian Development Bank </c:v>
                </c:pt>
                <c:pt idx="2">
                  <c:v>Chinese government, banks, and private companies</c:v>
                </c:pt>
                <c:pt idx="3">
                  <c:v>National Governments </c:v>
                </c:pt>
                <c:pt idx="4">
                  <c:v>European Bank for Reconstruction and Development </c:v>
                </c:pt>
                <c:pt idx="5">
                  <c:v>Asian Development Bank </c:v>
                </c:pt>
                <c:pt idx="6">
                  <c:v>World Bank</c:v>
                </c:pt>
              </c:strCache>
            </c:strRef>
          </c:cat>
          <c:val>
            <c:numRef>
              <c:f>'Donors &amp; countries wo gas'!$D$2:$D$8</c:f>
              <c:numCache>
                <c:formatCode>0</c:formatCode>
                <c:ptCount val="7"/>
                <c:pt idx="0">
                  <c:v>20.399999999999999</c:v>
                </c:pt>
                <c:pt idx="3">
                  <c:v>20.94</c:v>
                </c:pt>
                <c:pt idx="4">
                  <c:v>70.400000000000006</c:v>
                </c:pt>
                <c:pt idx="5">
                  <c:v>384.17</c:v>
                </c:pt>
                <c:pt idx="6">
                  <c:v>147.6</c:v>
                </c:pt>
              </c:numCache>
            </c:numRef>
          </c:val>
          <c:extLst>
            <c:ext xmlns:c16="http://schemas.microsoft.com/office/drawing/2014/chart" uri="{C3380CC4-5D6E-409C-BE32-E72D297353CC}">
              <c16:uniqueId val="{00000002-6D04-47C9-A3B6-A9ADBB854AE9}"/>
            </c:ext>
          </c:extLst>
        </c:ser>
        <c:ser>
          <c:idx val="3"/>
          <c:order val="3"/>
          <c:tx>
            <c:strRef>
              <c:f>'Donors &amp; countries wo gas'!$E$1</c:f>
              <c:strCache>
                <c:ptCount val="1"/>
                <c:pt idx="0">
                  <c:v>Tajikistan</c:v>
                </c:pt>
              </c:strCache>
            </c:strRef>
          </c:tx>
          <c:spPr>
            <a:solidFill>
              <a:schemeClr val="accent4"/>
            </a:solidFill>
            <a:ln>
              <a:noFill/>
            </a:ln>
            <a:effectLst/>
          </c:spPr>
          <c:invertIfNegative val="0"/>
          <c:cat>
            <c:strRef>
              <c:f>'Donors &amp; countries wo gas'!$A$2:$A$8</c:f>
              <c:strCache>
                <c:ptCount val="7"/>
                <c:pt idx="0">
                  <c:v>Other sources</c:v>
                </c:pt>
                <c:pt idx="1">
                  <c:v>Eurasian Development Bank </c:v>
                </c:pt>
                <c:pt idx="2">
                  <c:v>Chinese government, banks, and private companies</c:v>
                </c:pt>
                <c:pt idx="3">
                  <c:v>National Governments </c:v>
                </c:pt>
                <c:pt idx="4">
                  <c:v>European Bank for Reconstruction and Development </c:v>
                </c:pt>
                <c:pt idx="5">
                  <c:v>Asian Development Bank </c:v>
                </c:pt>
                <c:pt idx="6">
                  <c:v>World Bank</c:v>
                </c:pt>
              </c:strCache>
            </c:strRef>
          </c:cat>
          <c:val>
            <c:numRef>
              <c:f>'Donors &amp; countries wo gas'!$E$2:$E$8</c:f>
              <c:numCache>
                <c:formatCode>0</c:formatCode>
                <c:ptCount val="7"/>
                <c:pt idx="0">
                  <c:v>138.70000000000002</c:v>
                </c:pt>
                <c:pt idx="1">
                  <c:v>121</c:v>
                </c:pt>
                <c:pt idx="2">
                  <c:v>5</c:v>
                </c:pt>
                <c:pt idx="3">
                  <c:v>380.23</c:v>
                </c:pt>
                <c:pt idx="4">
                  <c:v>571.33000000000004</c:v>
                </c:pt>
                <c:pt idx="5">
                  <c:v>542.77</c:v>
                </c:pt>
                <c:pt idx="6">
                  <c:v>912.88300000000004</c:v>
                </c:pt>
              </c:numCache>
            </c:numRef>
          </c:val>
          <c:extLst>
            <c:ext xmlns:c16="http://schemas.microsoft.com/office/drawing/2014/chart" uri="{C3380CC4-5D6E-409C-BE32-E72D297353CC}">
              <c16:uniqueId val="{00000003-6D04-47C9-A3B6-A9ADBB854AE9}"/>
            </c:ext>
          </c:extLst>
        </c:ser>
        <c:ser>
          <c:idx val="4"/>
          <c:order val="4"/>
          <c:tx>
            <c:strRef>
              <c:f>'Donors &amp; countries wo gas'!$F$1</c:f>
              <c:strCache>
                <c:ptCount val="1"/>
                <c:pt idx="0">
                  <c:v>Turkmenistan</c:v>
                </c:pt>
              </c:strCache>
            </c:strRef>
          </c:tx>
          <c:spPr>
            <a:solidFill>
              <a:schemeClr val="accent5"/>
            </a:solidFill>
            <a:ln>
              <a:noFill/>
            </a:ln>
            <a:effectLst/>
          </c:spPr>
          <c:invertIfNegative val="0"/>
          <c:cat>
            <c:strRef>
              <c:f>'Donors &amp; countries wo gas'!$A$2:$A$8</c:f>
              <c:strCache>
                <c:ptCount val="7"/>
                <c:pt idx="0">
                  <c:v>Other sources</c:v>
                </c:pt>
                <c:pt idx="1">
                  <c:v>Eurasian Development Bank </c:v>
                </c:pt>
                <c:pt idx="2">
                  <c:v>Chinese government, banks, and private companies</c:v>
                </c:pt>
                <c:pt idx="3">
                  <c:v>National Governments </c:v>
                </c:pt>
                <c:pt idx="4">
                  <c:v>European Bank for Reconstruction and Development </c:v>
                </c:pt>
                <c:pt idx="5">
                  <c:v>Asian Development Bank </c:v>
                </c:pt>
                <c:pt idx="6">
                  <c:v>World Bank</c:v>
                </c:pt>
              </c:strCache>
            </c:strRef>
          </c:cat>
          <c:val>
            <c:numRef>
              <c:f>'Donors &amp; countries wo gas'!$F$2:$F$8</c:f>
              <c:numCache>
                <c:formatCode>0</c:formatCode>
                <c:ptCount val="7"/>
                <c:pt idx="0">
                  <c:v>15.215999999999999</c:v>
                </c:pt>
                <c:pt idx="3">
                  <c:v>218.45699999999999</c:v>
                </c:pt>
                <c:pt idx="5">
                  <c:v>501.65</c:v>
                </c:pt>
              </c:numCache>
            </c:numRef>
          </c:val>
          <c:extLst>
            <c:ext xmlns:c16="http://schemas.microsoft.com/office/drawing/2014/chart" uri="{C3380CC4-5D6E-409C-BE32-E72D297353CC}">
              <c16:uniqueId val="{00000004-6D04-47C9-A3B6-A9ADBB854AE9}"/>
            </c:ext>
          </c:extLst>
        </c:ser>
        <c:ser>
          <c:idx val="5"/>
          <c:order val="5"/>
          <c:tx>
            <c:strRef>
              <c:f>'Donors &amp; countries wo gas'!$G$1</c:f>
              <c:strCache>
                <c:ptCount val="1"/>
                <c:pt idx="0">
                  <c:v>Uzbekistan</c:v>
                </c:pt>
              </c:strCache>
            </c:strRef>
          </c:tx>
          <c:spPr>
            <a:solidFill>
              <a:schemeClr val="accent6"/>
            </a:solidFill>
            <a:ln>
              <a:noFill/>
            </a:ln>
            <a:effectLst/>
          </c:spPr>
          <c:invertIfNegative val="0"/>
          <c:cat>
            <c:strRef>
              <c:f>'Donors &amp; countries wo gas'!$A$2:$A$8</c:f>
              <c:strCache>
                <c:ptCount val="7"/>
                <c:pt idx="0">
                  <c:v>Other sources</c:v>
                </c:pt>
                <c:pt idx="1">
                  <c:v>Eurasian Development Bank </c:v>
                </c:pt>
                <c:pt idx="2">
                  <c:v>Chinese government, banks, and private companies</c:v>
                </c:pt>
                <c:pt idx="3">
                  <c:v>National Governments </c:v>
                </c:pt>
                <c:pt idx="4">
                  <c:v>European Bank for Reconstruction and Development </c:v>
                </c:pt>
                <c:pt idx="5">
                  <c:v>Asian Development Bank </c:v>
                </c:pt>
                <c:pt idx="6">
                  <c:v>World Bank</c:v>
                </c:pt>
              </c:strCache>
            </c:strRef>
          </c:cat>
          <c:val>
            <c:numRef>
              <c:f>'Donors &amp; countries wo gas'!$G$2:$G$8</c:f>
              <c:numCache>
                <c:formatCode>0</c:formatCode>
                <c:ptCount val="7"/>
                <c:pt idx="0">
                  <c:v>101.7</c:v>
                </c:pt>
                <c:pt idx="1">
                  <c:v>172</c:v>
                </c:pt>
                <c:pt idx="2">
                  <c:v>205.3</c:v>
                </c:pt>
                <c:pt idx="3">
                  <c:v>423.6</c:v>
                </c:pt>
                <c:pt idx="4">
                  <c:v>706.9</c:v>
                </c:pt>
                <c:pt idx="5">
                  <c:v>2114.5149999999999</c:v>
                </c:pt>
                <c:pt idx="6">
                  <c:v>3841.5</c:v>
                </c:pt>
              </c:numCache>
            </c:numRef>
          </c:val>
          <c:extLst>
            <c:ext xmlns:c16="http://schemas.microsoft.com/office/drawing/2014/chart" uri="{C3380CC4-5D6E-409C-BE32-E72D297353CC}">
              <c16:uniqueId val="{00000005-6D04-47C9-A3B6-A9ADBB854AE9}"/>
            </c:ext>
          </c:extLst>
        </c:ser>
        <c:dLbls>
          <c:showLegendKey val="0"/>
          <c:showVal val="0"/>
          <c:showCatName val="0"/>
          <c:showSerName val="0"/>
          <c:showPercent val="0"/>
          <c:showBubbleSize val="0"/>
        </c:dLbls>
        <c:gapWidth val="150"/>
        <c:overlap val="100"/>
        <c:axId val="1049505135"/>
        <c:axId val="1049493615"/>
      </c:barChart>
      <c:catAx>
        <c:axId val="10495051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493615"/>
        <c:crosses val="autoZero"/>
        <c:auto val="1"/>
        <c:lblAlgn val="ctr"/>
        <c:lblOffset val="100"/>
        <c:noMultiLvlLbl val="0"/>
      </c:catAx>
      <c:valAx>
        <c:axId val="1049493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5051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'Donors &amp; countries w gas'!$B$1</c:f>
              <c:strCache>
                <c:ptCount val="1"/>
                <c:pt idx="0">
                  <c:v>Kazakhstan</c:v>
                </c:pt>
              </c:strCache>
            </c:strRef>
          </c:tx>
          <c:spPr>
            <a:solidFill>
              <a:schemeClr val="accent1"/>
            </a:solidFill>
            <a:ln>
              <a:noFill/>
            </a:ln>
            <a:effectLst/>
          </c:spPr>
          <c:invertIfNegative val="0"/>
          <c:cat>
            <c:strRef>
              <c:f>'Donors &amp; countries w gas'!$A$2:$A$9</c:f>
              <c:strCache>
                <c:ptCount val="8"/>
                <c:pt idx="0">
                  <c:v>Other sources</c:v>
                </c:pt>
                <c:pt idx="1">
                  <c:v>State companies and state banks</c:v>
                </c:pt>
                <c:pt idx="2">
                  <c:v>Eurasian Development Bank </c:v>
                </c:pt>
                <c:pt idx="3">
                  <c:v>National Governments </c:v>
                </c:pt>
                <c:pt idx="4">
                  <c:v>Asian Development Bank </c:v>
                </c:pt>
                <c:pt idx="5">
                  <c:v>World Bank</c:v>
                </c:pt>
                <c:pt idx="6">
                  <c:v>European Bank for Reconstruction and Development </c:v>
                </c:pt>
                <c:pt idx="7">
                  <c:v>Chinese government, banks, and private companies</c:v>
                </c:pt>
              </c:strCache>
            </c:strRef>
          </c:cat>
          <c:val>
            <c:numRef>
              <c:f>'Donors &amp; countries w gas'!$B$2:$B$9</c:f>
              <c:numCache>
                <c:formatCode>0</c:formatCode>
                <c:ptCount val="8"/>
                <c:pt idx="0">
                  <c:v>80.8</c:v>
                </c:pt>
                <c:pt idx="2">
                  <c:v>341.9</c:v>
                </c:pt>
                <c:pt idx="3">
                  <c:v>302.04300000000001</c:v>
                </c:pt>
                <c:pt idx="4">
                  <c:v>533.20000000000005</c:v>
                </c:pt>
                <c:pt idx="5">
                  <c:v>240.92</c:v>
                </c:pt>
                <c:pt idx="6">
                  <c:v>3660.5859999999998</c:v>
                </c:pt>
                <c:pt idx="7">
                  <c:v>8269</c:v>
                </c:pt>
              </c:numCache>
            </c:numRef>
          </c:val>
          <c:extLst>
            <c:ext xmlns:c16="http://schemas.microsoft.com/office/drawing/2014/chart" uri="{C3380CC4-5D6E-409C-BE32-E72D297353CC}">
              <c16:uniqueId val="{00000000-7D6E-4E4A-B976-356D5A42AE36}"/>
            </c:ext>
          </c:extLst>
        </c:ser>
        <c:ser>
          <c:idx val="1"/>
          <c:order val="1"/>
          <c:tx>
            <c:strRef>
              <c:f>'Donors &amp; countries w gas'!$C$1</c:f>
              <c:strCache>
                <c:ptCount val="1"/>
                <c:pt idx="0">
                  <c:v>Kyrgyzstan</c:v>
                </c:pt>
              </c:strCache>
            </c:strRef>
          </c:tx>
          <c:spPr>
            <a:solidFill>
              <a:schemeClr val="accent2"/>
            </a:solidFill>
            <a:ln>
              <a:noFill/>
            </a:ln>
            <a:effectLst/>
          </c:spPr>
          <c:invertIfNegative val="0"/>
          <c:cat>
            <c:strRef>
              <c:f>'Donors &amp; countries w gas'!$A$2:$A$9</c:f>
              <c:strCache>
                <c:ptCount val="8"/>
                <c:pt idx="0">
                  <c:v>Other sources</c:v>
                </c:pt>
                <c:pt idx="1">
                  <c:v>State companies and state banks</c:v>
                </c:pt>
                <c:pt idx="2">
                  <c:v>Eurasian Development Bank </c:v>
                </c:pt>
                <c:pt idx="3">
                  <c:v>National Governments </c:v>
                </c:pt>
                <c:pt idx="4">
                  <c:v>Asian Development Bank </c:v>
                </c:pt>
                <c:pt idx="5">
                  <c:v>World Bank</c:v>
                </c:pt>
                <c:pt idx="6">
                  <c:v>European Bank for Reconstruction and Development </c:v>
                </c:pt>
                <c:pt idx="7">
                  <c:v>Chinese government, banks, and private companies</c:v>
                </c:pt>
              </c:strCache>
            </c:strRef>
          </c:cat>
          <c:val>
            <c:numRef>
              <c:f>'Donors &amp; countries w gas'!$C$2:$C$9</c:f>
              <c:numCache>
                <c:formatCode>0</c:formatCode>
                <c:ptCount val="8"/>
                <c:pt idx="0">
                  <c:v>111.05</c:v>
                </c:pt>
                <c:pt idx="2">
                  <c:v>85</c:v>
                </c:pt>
                <c:pt idx="3">
                  <c:v>106.935</c:v>
                </c:pt>
                <c:pt idx="4">
                  <c:v>476.8</c:v>
                </c:pt>
                <c:pt idx="5">
                  <c:v>214.13</c:v>
                </c:pt>
                <c:pt idx="6">
                  <c:v>46.045000000000002</c:v>
                </c:pt>
                <c:pt idx="7">
                  <c:v>597</c:v>
                </c:pt>
              </c:numCache>
            </c:numRef>
          </c:val>
          <c:extLst>
            <c:ext xmlns:c16="http://schemas.microsoft.com/office/drawing/2014/chart" uri="{C3380CC4-5D6E-409C-BE32-E72D297353CC}">
              <c16:uniqueId val="{00000001-7D6E-4E4A-B976-356D5A42AE36}"/>
            </c:ext>
          </c:extLst>
        </c:ser>
        <c:ser>
          <c:idx val="2"/>
          <c:order val="2"/>
          <c:tx>
            <c:strRef>
              <c:f>'Donors &amp; countries w gas'!$D$1</c:f>
              <c:strCache>
                <c:ptCount val="1"/>
                <c:pt idx="0">
                  <c:v>Mongolia</c:v>
                </c:pt>
              </c:strCache>
            </c:strRef>
          </c:tx>
          <c:spPr>
            <a:solidFill>
              <a:schemeClr val="accent3"/>
            </a:solidFill>
            <a:ln>
              <a:noFill/>
            </a:ln>
            <a:effectLst/>
          </c:spPr>
          <c:invertIfNegative val="0"/>
          <c:cat>
            <c:strRef>
              <c:f>'Donors &amp; countries w gas'!$A$2:$A$9</c:f>
              <c:strCache>
                <c:ptCount val="8"/>
                <c:pt idx="0">
                  <c:v>Other sources</c:v>
                </c:pt>
                <c:pt idx="1">
                  <c:v>State companies and state banks</c:v>
                </c:pt>
                <c:pt idx="2">
                  <c:v>Eurasian Development Bank </c:v>
                </c:pt>
                <c:pt idx="3">
                  <c:v>National Governments </c:v>
                </c:pt>
                <c:pt idx="4">
                  <c:v>Asian Development Bank </c:v>
                </c:pt>
                <c:pt idx="5">
                  <c:v>World Bank</c:v>
                </c:pt>
                <c:pt idx="6">
                  <c:v>European Bank for Reconstruction and Development </c:v>
                </c:pt>
                <c:pt idx="7">
                  <c:v>Chinese government, banks, and private companies</c:v>
                </c:pt>
              </c:strCache>
            </c:strRef>
          </c:cat>
          <c:val>
            <c:numRef>
              <c:f>'Donors &amp; countries w gas'!$D$2:$D$9</c:f>
              <c:numCache>
                <c:formatCode>0</c:formatCode>
                <c:ptCount val="8"/>
                <c:pt idx="0">
                  <c:v>20.399999999999999</c:v>
                </c:pt>
                <c:pt idx="3">
                  <c:v>30.94</c:v>
                </c:pt>
                <c:pt idx="4">
                  <c:v>384.2</c:v>
                </c:pt>
                <c:pt idx="5">
                  <c:v>147.6</c:v>
                </c:pt>
                <c:pt idx="6">
                  <c:v>153.75</c:v>
                </c:pt>
              </c:numCache>
            </c:numRef>
          </c:val>
          <c:extLst>
            <c:ext xmlns:c16="http://schemas.microsoft.com/office/drawing/2014/chart" uri="{C3380CC4-5D6E-409C-BE32-E72D297353CC}">
              <c16:uniqueId val="{00000002-7D6E-4E4A-B976-356D5A42AE36}"/>
            </c:ext>
          </c:extLst>
        </c:ser>
        <c:ser>
          <c:idx val="3"/>
          <c:order val="3"/>
          <c:tx>
            <c:strRef>
              <c:f>'Donors &amp; countries w gas'!$E$1</c:f>
              <c:strCache>
                <c:ptCount val="1"/>
                <c:pt idx="0">
                  <c:v>Tajikistan</c:v>
                </c:pt>
              </c:strCache>
            </c:strRef>
          </c:tx>
          <c:spPr>
            <a:solidFill>
              <a:schemeClr val="accent4"/>
            </a:solidFill>
            <a:ln>
              <a:noFill/>
            </a:ln>
            <a:effectLst/>
          </c:spPr>
          <c:invertIfNegative val="0"/>
          <c:cat>
            <c:strRef>
              <c:f>'Donors &amp; countries w gas'!$A$2:$A$9</c:f>
              <c:strCache>
                <c:ptCount val="8"/>
                <c:pt idx="0">
                  <c:v>Other sources</c:v>
                </c:pt>
                <c:pt idx="1">
                  <c:v>State companies and state banks</c:v>
                </c:pt>
                <c:pt idx="2">
                  <c:v>Eurasian Development Bank </c:v>
                </c:pt>
                <c:pt idx="3">
                  <c:v>National Governments </c:v>
                </c:pt>
                <c:pt idx="4">
                  <c:v>Asian Development Bank </c:v>
                </c:pt>
                <c:pt idx="5">
                  <c:v>World Bank</c:v>
                </c:pt>
                <c:pt idx="6">
                  <c:v>European Bank for Reconstruction and Development </c:v>
                </c:pt>
                <c:pt idx="7">
                  <c:v>Chinese government, banks, and private companies</c:v>
                </c:pt>
              </c:strCache>
            </c:strRef>
          </c:cat>
          <c:val>
            <c:numRef>
              <c:f>'Donors &amp; countries w gas'!$E$2:$E$9</c:f>
              <c:numCache>
                <c:formatCode>0</c:formatCode>
                <c:ptCount val="8"/>
                <c:pt idx="0">
                  <c:v>138.70000000000002</c:v>
                </c:pt>
                <c:pt idx="2">
                  <c:v>131.5</c:v>
                </c:pt>
                <c:pt idx="3">
                  <c:v>380.23</c:v>
                </c:pt>
                <c:pt idx="4">
                  <c:v>542.79999999999995</c:v>
                </c:pt>
                <c:pt idx="5">
                  <c:v>778.88300000000004</c:v>
                </c:pt>
                <c:pt idx="6">
                  <c:v>576.33000000000004</c:v>
                </c:pt>
                <c:pt idx="7">
                  <c:v>5</c:v>
                </c:pt>
              </c:numCache>
            </c:numRef>
          </c:val>
          <c:extLst>
            <c:ext xmlns:c16="http://schemas.microsoft.com/office/drawing/2014/chart" uri="{C3380CC4-5D6E-409C-BE32-E72D297353CC}">
              <c16:uniqueId val="{00000003-7D6E-4E4A-B976-356D5A42AE36}"/>
            </c:ext>
          </c:extLst>
        </c:ser>
        <c:ser>
          <c:idx val="4"/>
          <c:order val="4"/>
          <c:tx>
            <c:strRef>
              <c:f>'Donors &amp; countries w gas'!$F$1</c:f>
              <c:strCache>
                <c:ptCount val="1"/>
                <c:pt idx="0">
                  <c:v>Turkmenistan</c:v>
                </c:pt>
              </c:strCache>
            </c:strRef>
          </c:tx>
          <c:spPr>
            <a:solidFill>
              <a:schemeClr val="accent5"/>
            </a:solidFill>
            <a:ln>
              <a:noFill/>
            </a:ln>
            <a:effectLst/>
          </c:spPr>
          <c:invertIfNegative val="0"/>
          <c:cat>
            <c:strRef>
              <c:f>'Donors &amp; countries w gas'!$A$2:$A$9</c:f>
              <c:strCache>
                <c:ptCount val="8"/>
                <c:pt idx="0">
                  <c:v>Other sources</c:v>
                </c:pt>
                <c:pt idx="1">
                  <c:v>State companies and state banks</c:v>
                </c:pt>
                <c:pt idx="2">
                  <c:v>Eurasian Development Bank </c:v>
                </c:pt>
                <c:pt idx="3">
                  <c:v>National Governments </c:v>
                </c:pt>
                <c:pt idx="4">
                  <c:v>Asian Development Bank </c:v>
                </c:pt>
                <c:pt idx="5">
                  <c:v>World Bank</c:v>
                </c:pt>
                <c:pt idx="6">
                  <c:v>European Bank for Reconstruction and Development </c:v>
                </c:pt>
                <c:pt idx="7">
                  <c:v>Chinese government, banks, and private companies</c:v>
                </c:pt>
              </c:strCache>
            </c:strRef>
          </c:cat>
          <c:val>
            <c:numRef>
              <c:f>'Donors &amp; countries w gas'!$F$2:$F$9</c:f>
              <c:numCache>
                <c:formatCode>0</c:formatCode>
                <c:ptCount val="8"/>
                <c:pt idx="0">
                  <c:v>715.21600000000001</c:v>
                </c:pt>
                <c:pt idx="3">
                  <c:v>222.15700000000001</c:v>
                </c:pt>
                <c:pt idx="4">
                  <c:v>507.15</c:v>
                </c:pt>
              </c:numCache>
            </c:numRef>
          </c:val>
          <c:extLst>
            <c:ext xmlns:c16="http://schemas.microsoft.com/office/drawing/2014/chart" uri="{C3380CC4-5D6E-409C-BE32-E72D297353CC}">
              <c16:uniqueId val="{00000004-7D6E-4E4A-B976-356D5A42AE36}"/>
            </c:ext>
          </c:extLst>
        </c:ser>
        <c:ser>
          <c:idx val="5"/>
          <c:order val="5"/>
          <c:tx>
            <c:strRef>
              <c:f>'Donors &amp; countries w gas'!$G$1</c:f>
              <c:strCache>
                <c:ptCount val="1"/>
                <c:pt idx="0">
                  <c:v>Uzbekistan</c:v>
                </c:pt>
              </c:strCache>
            </c:strRef>
          </c:tx>
          <c:spPr>
            <a:solidFill>
              <a:schemeClr val="accent6"/>
            </a:solidFill>
            <a:ln>
              <a:noFill/>
            </a:ln>
            <a:effectLst/>
          </c:spPr>
          <c:invertIfNegative val="0"/>
          <c:cat>
            <c:strRef>
              <c:f>'Donors &amp; countries w gas'!$A$2:$A$9</c:f>
              <c:strCache>
                <c:ptCount val="8"/>
                <c:pt idx="0">
                  <c:v>Other sources</c:v>
                </c:pt>
                <c:pt idx="1">
                  <c:v>State companies and state banks</c:v>
                </c:pt>
                <c:pt idx="2">
                  <c:v>Eurasian Development Bank </c:v>
                </c:pt>
                <c:pt idx="3">
                  <c:v>National Governments </c:v>
                </c:pt>
                <c:pt idx="4">
                  <c:v>Asian Development Bank </c:v>
                </c:pt>
                <c:pt idx="5">
                  <c:v>World Bank</c:v>
                </c:pt>
                <c:pt idx="6">
                  <c:v>European Bank for Reconstruction and Development </c:v>
                </c:pt>
                <c:pt idx="7">
                  <c:v>Chinese government, banks, and private companies</c:v>
                </c:pt>
              </c:strCache>
            </c:strRef>
          </c:cat>
          <c:val>
            <c:numRef>
              <c:f>'Donors &amp; countries w gas'!$G$2:$G$9</c:f>
              <c:numCache>
                <c:formatCode>0</c:formatCode>
                <c:ptCount val="8"/>
                <c:pt idx="0">
                  <c:v>401.7</c:v>
                </c:pt>
                <c:pt idx="1">
                  <c:v>400</c:v>
                </c:pt>
                <c:pt idx="2">
                  <c:v>172</c:v>
                </c:pt>
                <c:pt idx="3">
                  <c:v>747.01499999999999</c:v>
                </c:pt>
                <c:pt idx="4">
                  <c:v>2469.54</c:v>
                </c:pt>
                <c:pt idx="5">
                  <c:v>3946.5</c:v>
                </c:pt>
                <c:pt idx="6">
                  <c:v>2516.33</c:v>
                </c:pt>
                <c:pt idx="7">
                  <c:v>205.3</c:v>
                </c:pt>
              </c:numCache>
            </c:numRef>
          </c:val>
          <c:extLst>
            <c:ext xmlns:c16="http://schemas.microsoft.com/office/drawing/2014/chart" uri="{C3380CC4-5D6E-409C-BE32-E72D297353CC}">
              <c16:uniqueId val="{00000005-7D6E-4E4A-B976-356D5A42AE36}"/>
            </c:ext>
          </c:extLst>
        </c:ser>
        <c:dLbls>
          <c:showLegendKey val="0"/>
          <c:showVal val="0"/>
          <c:showCatName val="0"/>
          <c:showSerName val="0"/>
          <c:showPercent val="0"/>
          <c:showBubbleSize val="0"/>
        </c:dLbls>
        <c:gapWidth val="150"/>
        <c:overlap val="100"/>
        <c:axId val="1507750512"/>
        <c:axId val="1507768752"/>
      </c:barChart>
      <c:catAx>
        <c:axId val="15077505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7768752"/>
        <c:crosses val="autoZero"/>
        <c:auto val="1"/>
        <c:lblAlgn val="ctr"/>
        <c:lblOffset val="100"/>
        <c:noMultiLvlLbl val="0"/>
      </c:catAx>
      <c:valAx>
        <c:axId val="15077687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7750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27291718220945E-2"/>
          <c:y val="0.13556390977443611"/>
          <c:w val="0.91758907834362435"/>
          <c:h val="0.73842499950664064"/>
        </c:manualLayout>
      </c:layout>
      <c:barChart>
        <c:barDir val="col"/>
        <c:grouping val="stacked"/>
        <c:varyColors val="0"/>
        <c:ser>
          <c:idx val="0"/>
          <c:order val="0"/>
          <c:tx>
            <c:strRef>
              <c:f>'Donors &amp; sectors w gas'!$A$21</c:f>
              <c:strCache>
                <c:ptCount val="1"/>
                <c:pt idx="0">
                  <c:v>Energy efficiency projects</c:v>
                </c:pt>
              </c:strCache>
            </c:strRef>
          </c:tx>
          <c:spPr>
            <a:solidFill>
              <a:schemeClr val="accent1"/>
            </a:solidFill>
            <a:ln>
              <a:noFill/>
            </a:ln>
            <a:effectLst/>
          </c:spPr>
          <c:invertIfNegative val="0"/>
          <c:dLbls>
            <c:delete val="1"/>
          </c:dLbls>
          <c:cat>
            <c:strRef>
              <c:f>'Donors &amp; sectors w gas'!$B$20:$I$20</c:f>
              <c:strCache>
                <c:ptCount val="8"/>
                <c:pt idx="0">
                  <c:v>Chinese government, banks, and private companies</c:v>
                </c:pt>
                <c:pt idx="1">
                  <c:v>European Bank for Reconstruction and Development </c:v>
                </c:pt>
                <c:pt idx="2">
                  <c:v>World Bank</c:v>
                </c:pt>
                <c:pt idx="3">
                  <c:v>Asian Development Bank </c:v>
                </c:pt>
                <c:pt idx="4">
                  <c:v>National Governments </c:v>
                </c:pt>
                <c:pt idx="5">
                  <c:v>Eurasian Development Bank </c:v>
                </c:pt>
                <c:pt idx="6">
                  <c:v>State companies and state banks</c:v>
                </c:pt>
                <c:pt idx="7">
                  <c:v>Other sources</c:v>
                </c:pt>
              </c:strCache>
            </c:strRef>
          </c:cat>
          <c:val>
            <c:numRef>
              <c:f>'Donors &amp; sectors w gas'!$B$21:$I$21</c:f>
              <c:numCache>
                <c:formatCode>0</c:formatCode>
                <c:ptCount val="8"/>
                <c:pt idx="0">
                  <c:v>597</c:v>
                </c:pt>
                <c:pt idx="1">
                  <c:v>2539.3150000000001</c:v>
                </c:pt>
                <c:pt idx="2">
                  <c:v>4551.7330000000002</c:v>
                </c:pt>
                <c:pt idx="3">
                  <c:v>1698.1799999999998</c:v>
                </c:pt>
                <c:pt idx="4">
                  <c:v>1191.18</c:v>
                </c:pt>
                <c:pt idx="5">
                  <c:v>406.2</c:v>
                </c:pt>
                <c:pt idx="6">
                  <c:v>0</c:v>
                </c:pt>
                <c:pt idx="7">
                  <c:v>151.768</c:v>
                </c:pt>
              </c:numCache>
            </c:numRef>
          </c:val>
          <c:extLst>
            <c:ext xmlns:c16="http://schemas.microsoft.com/office/drawing/2014/chart" uri="{C3380CC4-5D6E-409C-BE32-E72D297353CC}">
              <c16:uniqueId val="{00000000-4FF0-44E0-B366-046874A42A2C}"/>
            </c:ext>
          </c:extLst>
        </c:ser>
        <c:ser>
          <c:idx val="1"/>
          <c:order val="1"/>
          <c:tx>
            <c:strRef>
              <c:f>'Donors &amp; sectors w gas'!$A$22</c:f>
              <c:strCache>
                <c:ptCount val="1"/>
                <c:pt idx="0">
                  <c:v>Gas infrastructure projects</c:v>
                </c:pt>
              </c:strCache>
            </c:strRef>
          </c:tx>
          <c:spPr>
            <a:solidFill>
              <a:schemeClr val="accent2"/>
            </a:solidFill>
            <a:ln>
              <a:noFill/>
            </a:ln>
            <a:effectLst/>
          </c:spPr>
          <c:invertIfNegative val="0"/>
          <c:dLbls>
            <c:delete val="1"/>
          </c:dLbls>
          <c:cat>
            <c:strRef>
              <c:f>'Donors &amp; sectors w gas'!$B$20:$I$20</c:f>
              <c:strCache>
                <c:ptCount val="8"/>
                <c:pt idx="0">
                  <c:v>Chinese government, banks, and private companies</c:v>
                </c:pt>
                <c:pt idx="1">
                  <c:v>European Bank for Reconstruction and Development </c:v>
                </c:pt>
                <c:pt idx="2">
                  <c:v>World Bank</c:v>
                </c:pt>
                <c:pt idx="3">
                  <c:v>Asian Development Bank </c:v>
                </c:pt>
                <c:pt idx="4">
                  <c:v>National Governments </c:v>
                </c:pt>
                <c:pt idx="5">
                  <c:v>Eurasian Development Bank </c:v>
                </c:pt>
                <c:pt idx="6">
                  <c:v>State companies and state banks</c:v>
                </c:pt>
                <c:pt idx="7">
                  <c:v>Other sources</c:v>
                </c:pt>
              </c:strCache>
            </c:strRef>
          </c:cat>
          <c:val>
            <c:numRef>
              <c:f>'Donors &amp; sectors w gas'!$B$22:$I$22</c:f>
              <c:numCache>
                <c:formatCode>0</c:formatCode>
                <c:ptCount val="8"/>
                <c:pt idx="0">
                  <c:v>8200</c:v>
                </c:pt>
                <c:pt idx="1">
                  <c:v>1402.56</c:v>
                </c:pt>
                <c:pt idx="2">
                  <c:v>0</c:v>
                </c:pt>
                <c:pt idx="3">
                  <c:v>572.42499999999995</c:v>
                </c:pt>
                <c:pt idx="4">
                  <c:v>349.435</c:v>
                </c:pt>
                <c:pt idx="5">
                  <c:v>0</c:v>
                </c:pt>
                <c:pt idx="6">
                  <c:v>400</c:v>
                </c:pt>
                <c:pt idx="7">
                  <c:v>1000</c:v>
                </c:pt>
              </c:numCache>
            </c:numRef>
          </c:val>
          <c:extLst>
            <c:ext xmlns:c16="http://schemas.microsoft.com/office/drawing/2014/chart" uri="{C3380CC4-5D6E-409C-BE32-E72D297353CC}">
              <c16:uniqueId val="{00000001-4FF0-44E0-B366-046874A42A2C}"/>
            </c:ext>
          </c:extLst>
        </c:ser>
        <c:ser>
          <c:idx val="2"/>
          <c:order val="2"/>
          <c:tx>
            <c:strRef>
              <c:f>'Donors &amp; sectors w gas'!$A$23</c:f>
              <c:strCache>
                <c:ptCount val="1"/>
                <c:pt idx="0">
                  <c:v>Renewable energy projects</c:v>
                </c:pt>
              </c:strCache>
            </c:strRef>
          </c:tx>
          <c:spPr>
            <a:solidFill>
              <a:schemeClr val="accent3"/>
            </a:solidFill>
            <a:ln>
              <a:noFill/>
            </a:ln>
            <a:effectLst/>
          </c:spPr>
          <c:invertIfNegative val="0"/>
          <c:dLbls>
            <c:delete val="1"/>
          </c:dLbls>
          <c:cat>
            <c:strRef>
              <c:f>'Donors &amp; sectors w gas'!$B$20:$I$20</c:f>
              <c:strCache>
                <c:ptCount val="8"/>
                <c:pt idx="0">
                  <c:v>Chinese government, banks, and private companies</c:v>
                </c:pt>
                <c:pt idx="1">
                  <c:v>European Bank for Reconstruction and Development </c:v>
                </c:pt>
                <c:pt idx="2">
                  <c:v>World Bank</c:v>
                </c:pt>
                <c:pt idx="3">
                  <c:v>Asian Development Bank </c:v>
                </c:pt>
                <c:pt idx="4">
                  <c:v>National Governments </c:v>
                </c:pt>
                <c:pt idx="5">
                  <c:v>Eurasian Development Bank </c:v>
                </c:pt>
                <c:pt idx="6">
                  <c:v>State companies and state banks</c:v>
                </c:pt>
                <c:pt idx="7">
                  <c:v>Other sources</c:v>
                </c:pt>
              </c:strCache>
            </c:strRef>
          </c:cat>
          <c:val>
            <c:numRef>
              <c:f>'Donors &amp; sectors w gas'!$B$23:$I$23</c:f>
              <c:numCache>
                <c:formatCode>0</c:formatCode>
                <c:ptCount val="8"/>
                <c:pt idx="0">
                  <c:v>279.3</c:v>
                </c:pt>
                <c:pt idx="1">
                  <c:v>2525.1109999999999</c:v>
                </c:pt>
                <c:pt idx="2">
                  <c:v>363.3</c:v>
                </c:pt>
                <c:pt idx="3">
                  <c:v>1636.7850000000001</c:v>
                </c:pt>
                <c:pt idx="4">
                  <c:v>142.51000000000002</c:v>
                </c:pt>
                <c:pt idx="5">
                  <c:v>315.2</c:v>
                </c:pt>
                <c:pt idx="6">
                  <c:v>0</c:v>
                </c:pt>
                <c:pt idx="7">
                  <c:v>279.26499999999999</c:v>
                </c:pt>
              </c:numCache>
            </c:numRef>
          </c:val>
          <c:extLst>
            <c:ext xmlns:c16="http://schemas.microsoft.com/office/drawing/2014/chart" uri="{C3380CC4-5D6E-409C-BE32-E72D297353CC}">
              <c16:uniqueId val="{00000002-4FF0-44E0-B366-046874A42A2C}"/>
            </c:ext>
          </c:extLst>
        </c:ser>
        <c:ser>
          <c:idx val="3"/>
          <c:order val="3"/>
          <c:tx>
            <c:strRef>
              <c:f>'Donors &amp; sectors w gas'!$A$24</c:f>
              <c:strCache>
                <c:ptCount val="1"/>
                <c:pt idx="0">
                  <c:v>Other energy-related projects</c:v>
                </c:pt>
              </c:strCache>
            </c:strRef>
          </c:tx>
          <c:spPr>
            <a:solidFill>
              <a:schemeClr val="accent4"/>
            </a:solidFill>
            <a:ln>
              <a:noFill/>
            </a:ln>
            <a:effectLst/>
          </c:spPr>
          <c:invertIfNegative val="0"/>
          <c:dLbls>
            <c:delete val="1"/>
          </c:dLbls>
          <c:cat>
            <c:strRef>
              <c:f>'Donors &amp; sectors w gas'!$B$20:$I$20</c:f>
              <c:strCache>
                <c:ptCount val="8"/>
                <c:pt idx="0">
                  <c:v>Chinese government, banks, and private companies</c:v>
                </c:pt>
                <c:pt idx="1">
                  <c:v>European Bank for Reconstruction and Development </c:v>
                </c:pt>
                <c:pt idx="2">
                  <c:v>World Bank</c:v>
                </c:pt>
                <c:pt idx="3">
                  <c:v>Asian Development Bank </c:v>
                </c:pt>
                <c:pt idx="4">
                  <c:v>National Governments </c:v>
                </c:pt>
                <c:pt idx="5">
                  <c:v>Eurasian Development Bank </c:v>
                </c:pt>
                <c:pt idx="6">
                  <c:v>State companies and state banks</c:v>
                </c:pt>
                <c:pt idx="7">
                  <c:v>Other sources</c:v>
                </c:pt>
              </c:strCache>
            </c:strRef>
          </c:cat>
          <c:val>
            <c:numRef>
              <c:f>'Donors &amp; sectors w gas'!$B$24:$I$24</c:f>
              <c:numCache>
                <c:formatCode>0</c:formatCode>
                <c:ptCount val="8"/>
                <c:pt idx="0">
                  <c:v>0</c:v>
                </c:pt>
                <c:pt idx="1">
                  <c:v>43.6</c:v>
                </c:pt>
                <c:pt idx="2">
                  <c:v>303</c:v>
                </c:pt>
                <c:pt idx="3">
                  <c:v>906.255</c:v>
                </c:pt>
                <c:pt idx="4">
                  <c:v>96.194999999999993</c:v>
                </c:pt>
                <c:pt idx="5">
                  <c:v>9</c:v>
                </c:pt>
                <c:pt idx="6">
                  <c:v>0</c:v>
                </c:pt>
                <c:pt idx="7">
                  <c:v>24.085000000000001</c:v>
                </c:pt>
              </c:numCache>
            </c:numRef>
          </c:val>
          <c:extLst>
            <c:ext xmlns:c16="http://schemas.microsoft.com/office/drawing/2014/chart" uri="{C3380CC4-5D6E-409C-BE32-E72D297353CC}">
              <c16:uniqueId val="{00000003-4FF0-44E0-B366-046874A42A2C}"/>
            </c:ext>
          </c:extLst>
        </c:ser>
        <c:ser>
          <c:idx val="4"/>
          <c:order val="4"/>
          <c:spPr>
            <a:solidFill>
              <a:schemeClr val="accent5"/>
            </a:solidFill>
            <a:ln>
              <a:noFill/>
            </a:ln>
            <a:effectLst/>
          </c:spPr>
          <c:invertIfNegative val="0"/>
          <c:dLbls>
            <c:delete val="1"/>
          </c:dLbls>
          <c:cat>
            <c:strRef>
              <c:f>'Donors &amp; sectors w gas'!$B$20:$I$20</c:f>
              <c:strCache>
                <c:ptCount val="8"/>
                <c:pt idx="0">
                  <c:v>Chinese government, banks, and private companies</c:v>
                </c:pt>
                <c:pt idx="1">
                  <c:v>European Bank for Reconstruction and Development </c:v>
                </c:pt>
                <c:pt idx="2">
                  <c:v>World Bank</c:v>
                </c:pt>
                <c:pt idx="3">
                  <c:v>Asian Development Bank </c:v>
                </c:pt>
                <c:pt idx="4">
                  <c:v>National Governments </c:v>
                </c:pt>
                <c:pt idx="5">
                  <c:v>Eurasian Development Bank </c:v>
                </c:pt>
                <c:pt idx="6">
                  <c:v>State companies and state banks</c:v>
                </c:pt>
                <c:pt idx="7">
                  <c:v>Other sources</c:v>
                </c:pt>
              </c:strCache>
            </c:strRef>
          </c:cat>
          <c:val>
            <c:numRef>
              <c:f>'Donors &amp; sectors w gas'!$C$27</c:f>
              <c:numCache>
                <c:formatCode>0%</c:formatCode>
                <c:ptCount val="1"/>
                <c:pt idx="0">
                  <c:v>0.21542761281396175</c:v>
                </c:pt>
              </c:numCache>
            </c:numRef>
          </c:val>
          <c:extLst>
            <c:ext xmlns:c16="http://schemas.microsoft.com/office/drawing/2014/chart" uri="{C3380CC4-5D6E-409C-BE32-E72D297353CC}">
              <c16:uniqueId val="{00000004-4FF0-44E0-B366-046874A42A2C}"/>
            </c:ext>
          </c:extLst>
        </c:ser>
        <c:ser>
          <c:idx val="5"/>
          <c:order val="5"/>
          <c:spPr>
            <a:solidFill>
              <a:schemeClr val="accent6"/>
            </a:solidFill>
            <a:ln>
              <a:noFill/>
            </a:ln>
            <a:effectLst/>
          </c:spPr>
          <c:invertIfNegative val="0"/>
          <c:dLbls>
            <c:delete val="1"/>
          </c:dLbls>
          <c:cat>
            <c:strRef>
              <c:f>'Donors &amp; sectors w gas'!$B$20:$I$20</c:f>
              <c:strCache>
                <c:ptCount val="8"/>
                <c:pt idx="0">
                  <c:v>Chinese government, banks, and private companies</c:v>
                </c:pt>
                <c:pt idx="1">
                  <c:v>European Bank for Reconstruction and Development </c:v>
                </c:pt>
                <c:pt idx="2">
                  <c:v>World Bank</c:v>
                </c:pt>
                <c:pt idx="3">
                  <c:v>Asian Development Bank </c:v>
                </c:pt>
                <c:pt idx="4">
                  <c:v>National Governments </c:v>
                </c:pt>
                <c:pt idx="5">
                  <c:v>Eurasian Development Bank </c:v>
                </c:pt>
                <c:pt idx="6">
                  <c:v>State companies and state banks</c:v>
                </c:pt>
                <c:pt idx="7">
                  <c:v>Other sources</c:v>
                </c:pt>
              </c:strCache>
            </c:strRef>
          </c:cat>
          <c:val>
            <c:numRef>
              <c:f>'Donors &amp; sectors w gas'!$C$27</c:f>
              <c:numCache>
                <c:formatCode>0%</c:formatCode>
                <c:ptCount val="1"/>
                <c:pt idx="0">
                  <c:v>0.21542761281396175</c:v>
                </c:pt>
              </c:numCache>
            </c:numRef>
          </c:val>
          <c:extLst>
            <c:ext xmlns:c16="http://schemas.microsoft.com/office/drawing/2014/chart" uri="{C3380CC4-5D6E-409C-BE32-E72D297353CC}">
              <c16:uniqueId val="{00000005-4FF0-44E0-B366-046874A42A2C}"/>
            </c:ext>
          </c:extLst>
        </c:ser>
        <c:dLbls>
          <c:dLblPos val="ctr"/>
          <c:showLegendKey val="0"/>
          <c:showVal val="1"/>
          <c:showCatName val="0"/>
          <c:showSerName val="0"/>
          <c:showPercent val="0"/>
          <c:showBubbleSize val="0"/>
        </c:dLbls>
        <c:gapWidth val="150"/>
        <c:overlap val="100"/>
        <c:axId val="999873071"/>
        <c:axId val="999858671"/>
      </c:barChart>
      <c:catAx>
        <c:axId val="999873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858671"/>
        <c:crosses val="autoZero"/>
        <c:auto val="1"/>
        <c:lblAlgn val="ctr"/>
        <c:lblOffset val="100"/>
        <c:noMultiLvlLbl val="0"/>
      </c:catAx>
      <c:valAx>
        <c:axId val="999858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873071"/>
        <c:crosses val="autoZero"/>
        <c:crossBetween val="between"/>
      </c:valAx>
      <c:spPr>
        <a:noFill/>
        <a:ln>
          <a:noFill/>
        </a:ln>
        <a:effectLst/>
      </c:spPr>
    </c:plotArea>
    <c:legend>
      <c:legendPos val="b"/>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'Donors &amp; sectors wo gas '!$A$17</c:f>
              <c:strCache>
                <c:ptCount val="1"/>
                <c:pt idx="0">
                  <c:v>Energy efficiency projects</c:v>
                </c:pt>
              </c:strCache>
            </c:strRef>
          </c:tx>
          <c:spPr>
            <a:solidFill>
              <a:schemeClr val="accent1"/>
            </a:solidFill>
            <a:ln>
              <a:noFill/>
            </a:ln>
            <a:effectLst/>
          </c:spPr>
          <c:invertIfNegative val="0"/>
          <c:cat>
            <c:strRef>
              <c:f>'Donors &amp; sectors wo gas '!$B$16:$H$16</c:f>
              <c:strCache>
                <c:ptCount val="7"/>
                <c:pt idx="0">
                  <c:v>World Bank</c:v>
                </c:pt>
                <c:pt idx="1">
                  <c:v>European Bank for Reconstruction and Development </c:v>
                </c:pt>
                <c:pt idx="2">
                  <c:v>Asian Development Bank </c:v>
                </c:pt>
                <c:pt idx="3">
                  <c:v>National Governments </c:v>
                </c:pt>
                <c:pt idx="4">
                  <c:v>Chinese government, banks, and private companies</c:v>
                </c:pt>
                <c:pt idx="5">
                  <c:v>Eurasian Development Bank </c:v>
                </c:pt>
                <c:pt idx="6">
                  <c:v>Other sources</c:v>
                </c:pt>
              </c:strCache>
            </c:strRef>
          </c:cat>
          <c:val>
            <c:numRef>
              <c:f>'Donors &amp; sectors wo gas '!$B$17:$H$17</c:f>
              <c:numCache>
                <c:formatCode>0</c:formatCode>
                <c:ptCount val="7"/>
                <c:pt idx="0">
                  <c:v>4551.7330000000002</c:v>
                </c:pt>
                <c:pt idx="1">
                  <c:v>2539.3150000000001</c:v>
                </c:pt>
                <c:pt idx="2">
                  <c:v>1698.1799999999998</c:v>
                </c:pt>
                <c:pt idx="3">
                  <c:v>1191.18</c:v>
                </c:pt>
                <c:pt idx="4">
                  <c:v>597</c:v>
                </c:pt>
                <c:pt idx="5">
                  <c:v>406.2</c:v>
                </c:pt>
                <c:pt idx="6">
                  <c:v>151.768</c:v>
                </c:pt>
              </c:numCache>
            </c:numRef>
          </c:val>
          <c:extLst>
            <c:ext xmlns:c16="http://schemas.microsoft.com/office/drawing/2014/chart" uri="{C3380CC4-5D6E-409C-BE32-E72D297353CC}">
              <c16:uniqueId val="{00000000-61D3-4F23-9927-70A7AF66B9DD}"/>
            </c:ext>
          </c:extLst>
        </c:ser>
        <c:ser>
          <c:idx val="1"/>
          <c:order val="1"/>
          <c:tx>
            <c:strRef>
              <c:f>'Donors &amp; sectors wo gas '!$A$18</c:f>
              <c:strCache>
                <c:ptCount val="1"/>
                <c:pt idx="0">
                  <c:v>Renewable energy projects</c:v>
                </c:pt>
              </c:strCache>
            </c:strRef>
          </c:tx>
          <c:spPr>
            <a:solidFill>
              <a:schemeClr val="accent2"/>
            </a:solidFill>
            <a:ln>
              <a:noFill/>
            </a:ln>
            <a:effectLst/>
          </c:spPr>
          <c:invertIfNegative val="0"/>
          <c:cat>
            <c:strRef>
              <c:f>'Donors &amp; sectors wo gas '!$B$16:$H$16</c:f>
              <c:strCache>
                <c:ptCount val="7"/>
                <c:pt idx="0">
                  <c:v>World Bank</c:v>
                </c:pt>
                <c:pt idx="1">
                  <c:v>European Bank for Reconstruction and Development </c:v>
                </c:pt>
                <c:pt idx="2">
                  <c:v>Asian Development Bank </c:v>
                </c:pt>
                <c:pt idx="3">
                  <c:v>National Governments </c:v>
                </c:pt>
                <c:pt idx="4">
                  <c:v>Chinese government, banks, and private companies</c:v>
                </c:pt>
                <c:pt idx="5">
                  <c:v>Eurasian Development Bank </c:v>
                </c:pt>
                <c:pt idx="6">
                  <c:v>Other sources</c:v>
                </c:pt>
              </c:strCache>
            </c:strRef>
          </c:cat>
          <c:val>
            <c:numRef>
              <c:f>'Donors &amp; sectors wo gas '!$B$18:$H$18</c:f>
              <c:numCache>
                <c:formatCode>0</c:formatCode>
                <c:ptCount val="7"/>
                <c:pt idx="0">
                  <c:v>363.3</c:v>
                </c:pt>
                <c:pt idx="1">
                  <c:v>2525.1109999999999</c:v>
                </c:pt>
                <c:pt idx="2">
                  <c:v>1636.7850000000001</c:v>
                </c:pt>
                <c:pt idx="3">
                  <c:v>142.51000000000002</c:v>
                </c:pt>
                <c:pt idx="4">
                  <c:v>279.3</c:v>
                </c:pt>
                <c:pt idx="5">
                  <c:v>315.2</c:v>
                </c:pt>
                <c:pt idx="6">
                  <c:v>279.26499999999999</c:v>
                </c:pt>
              </c:numCache>
            </c:numRef>
          </c:val>
          <c:extLst>
            <c:ext xmlns:c16="http://schemas.microsoft.com/office/drawing/2014/chart" uri="{C3380CC4-5D6E-409C-BE32-E72D297353CC}">
              <c16:uniqueId val="{00000001-61D3-4F23-9927-70A7AF66B9DD}"/>
            </c:ext>
          </c:extLst>
        </c:ser>
        <c:ser>
          <c:idx val="2"/>
          <c:order val="2"/>
          <c:tx>
            <c:strRef>
              <c:f>'Donors &amp; sectors wo gas '!$A$19</c:f>
              <c:strCache>
                <c:ptCount val="1"/>
                <c:pt idx="0">
                  <c:v>Other energy-related projects</c:v>
                </c:pt>
              </c:strCache>
            </c:strRef>
          </c:tx>
          <c:spPr>
            <a:solidFill>
              <a:schemeClr val="accent3"/>
            </a:solidFill>
            <a:ln>
              <a:noFill/>
            </a:ln>
            <a:effectLst/>
          </c:spPr>
          <c:invertIfNegative val="0"/>
          <c:cat>
            <c:strRef>
              <c:f>'Donors &amp; sectors wo gas '!$B$16:$H$16</c:f>
              <c:strCache>
                <c:ptCount val="7"/>
                <c:pt idx="0">
                  <c:v>World Bank</c:v>
                </c:pt>
                <c:pt idx="1">
                  <c:v>European Bank for Reconstruction and Development </c:v>
                </c:pt>
                <c:pt idx="2">
                  <c:v>Asian Development Bank </c:v>
                </c:pt>
                <c:pt idx="3">
                  <c:v>National Governments </c:v>
                </c:pt>
                <c:pt idx="4">
                  <c:v>Chinese government, banks, and private companies</c:v>
                </c:pt>
                <c:pt idx="5">
                  <c:v>Eurasian Development Bank </c:v>
                </c:pt>
                <c:pt idx="6">
                  <c:v>Other sources</c:v>
                </c:pt>
              </c:strCache>
            </c:strRef>
          </c:cat>
          <c:val>
            <c:numRef>
              <c:f>'Donors &amp; sectors wo gas '!$B$19:$H$19</c:f>
              <c:numCache>
                <c:formatCode>0</c:formatCode>
                <c:ptCount val="7"/>
                <c:pt idx="0">
                  <c:v>303</c:v>
                </c:pt>
                <c:pt idx="1">
                  <c:v>43.6</c:v>
                </c:pt>
                <c:pt idx="2">
                  <c:v>906.255</c:v>
                </c:pt>
                <c:pt idx="3">
                  <c:v>96.194999999999993</c:v>
                </c:pt>
                <c:pt idx="4">
                  <c:v>0</c:v>
                </c:pt>
                <c:pt idx="5">
                  <c:v>9</c:v>
                </c:pt>
                <c:pt idx="6">
                  <c:v>24.085000000000001</c:v>
                </c:pt>
              </c:numCache>
            </c:numRef>
          </c:val>
          <c:extLst>
            <c:ext xmlns:c16="http://schemas.microsoft.com/office/drawing/2014/chart" uri="{C3380CC4-5D6E-409C-BE32-E72D297353CC}">
              <c16:uniqueId val="{00000002-61D3-4F23-9927-70A7AF66B9DD}"/>
            </c:ext>
          </c:extLst>
        </c:ser>
        <c:dLbls>
          <c:showLegendKey val="0"/>
          <c:showVal val="0"/>
          <c:showCatName val="0"/>
          <c:showSerName val="0"/>
          <c:showPercent val="0"/>
          <c:showBubbleSize val="0"/>
        </c:dLbls>
        <c:gapWidth val="150"/>
        <c:overlap val="100"/>
        <c:axId val="1294713087"/>
        <c:axId val="1294716447"/>
      </c:barChart>
      <c:catAx>
        <c:axId val="1294713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4716447"/>
        <c:crosses val="autoZero"/>
        <c:auto val="1"/>
        <c:lblAlgn val="ctr"/>
        <c:lblOffset val="100"/>
        <c:noMultiLvlLbl val="0"/>
      </c:catAx>
      <c:valAx>
        <c:axId val="12947164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47130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_xlchart.v2.2</cx:f>
      </cx:numDim>
    </cx:data>
  </cx:chartData>
  <cx:chart>
    <cx:title pos="t" align="ctr" overlay="0">
      <cx:tx>
        <cx:txData>
          <cx:v>Number of projects by sectors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Number of projects by sectors</a:t>
          </a:r>
        </a:p>
      </cx:txPr>
    </cx:title>
    <cx:plotArea>
      <cx:plotAreaRegion>
        <cx:series layoutId="funnel" uniqueId="{F32EC8A5-53B9-442C-B877-48196432988A}">
          <cx:tx>
            <cx:txData>
              <cx:f>_xlchart.v2.1</cx:f>
              <cx:v>Number of projects</cx:v>
            </cx:txData>
          </cx:tx>
          <cx:dataLabels>
            <cx:visibility seriesName="0" categoryName="0" value="1"/>
          </cx:dataLabels>
          <cx:dataId val="0"/>
        </cx:series>
      </cx:plotAreaRegion>
      <cx:axis id="0">
        <cx:catScaling gapWidth="0.0599999987"/>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_xlchart.v2.3</cx:f>
      </cx:strDim>
      <cx:numDim type="val">
        <cx:f>_xlchart.v2.5</cx:f>
      </cx:numDim>
    </cx:data>
  </cx:chartData>
  <cx:chart>
    <cx:title pos="t" align="ctr" overlay="0">
      <cx:tx>
        <cx:txData>
          <cx:v>Number of projects by sectors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Number of projects by sectors</a:t>
          </a:r>
        </a:p>
      </cx:txPr>
    </cx:title>
    <cx:plotArea>
      <cx:plotAreaRegion>
        <cx:series layoutId="funnel" uniqueId="{A33AEC63-C6F1-49E3-AE57-385738B4BB77}">
          <cx:tx>
            <cx:txData>
              <cx:f>_xlchart.v2.4</cx:f>
              <cx:v>Number of projects</cx:v>
            </cx:txData>
          </cx:tx>
          <cx:dataLabels>
            <cx:visibility seriesName="0" categoryName="0" value="1"/>
          </cx:dataLabels>
          <cx:dataId val="0"/>
        </cx:series>
      </cx:plotAreaRegion>
      <cx:axis id="0">
        <cx:catScaling gapWidth="0.0599999987"/>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_xlchart.v2.6</cx:f>
      </cx:strDim>
      <cx:numDim type="val">
        <cx:f>_xlchart.v2.8</cx:f>
      </cx:numDim>
    </cx:data>
  </cx:chartData>
  <cx:chart>
    <cx:title pos="t" align="ctr" overlay="0">
      <cx:tx>
        <cx:txData>
          <cx:v>Number of projects by sectors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Number of projects by sectors</a:t>
          </a:r>
        </a:p>
      </cx:txPr>
    </cx:title>
    <cx:plotArea>
      <cx:plotAreaRegion>
        <cx:series layoutId="funnel" uniqueId="{EA07BCE4-20A7-46E2-BF55-EB9499114BF4}">
          <cx:tx>
            <cx:txData>
              <cx:f>_xlchart.v2.7</cx:f>
              <cx:v>Number of projects</cx:v>
            </cx:txData>
          </cx:tx>
          <cx:dataLabels>
            <cx:visibility seriesName="0" categoryName="0" value="1"/>
          </cx:dataLabels>
          <cx:dataId val="0"/>
        </cx:series>
      </cx:plotAreaRegion>
      <cx:axis id="0">
        <cx:catScaling gapWidth="0.0599999987"/>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_xlchart.v2.9</cx:f>
      </cx:strDim>
      <cx:numDim type="val">
        <cx:f>_xlchart.v2.11</cx:f>
      </cx:numDim>
    </cx:data>
  </cx:chartData>
  <cx:chart>
    <cx:title pos="t" align="ctr" overlay="0">
      <cx:tx>
        <cx:txData>
          <cx:v>Number of projects by sectors</cx:v>
        </cx:txData>
      </cx:tx>
      <cx:txPr>
        <a:bodyPr spcFirstLastPara="1" vertOverflow="ellipsis" horzOverflow="overflow" wrap="square" lIns="0" tIns="0" rIns="0" bIns="0" anchor="ctr" anchorCtr="1"/>
        <a:lstStyle/>
        <a:p>
          <a:pPr marL="0" marR="0" lvl="0" indent="0" defTabSz="914400" rtl="0" eaLnBrk="1" fontAlgn="auto" latinLnBrk="0" hangingPunct="1">
            <a:lnSpc>
              <a:spcPct val="100000"/>
            </a:lnSpc>
            <a:spcBef>
              <a:spcPts val="0"/>
            </a:spcBef>
            <a:spcAft>
              <a:spcPts val="0"/>
            </a:spcAft>
            <a:buClrTx/>
            <a:buSzTx/>
            <a:buFontTx/>
            <a:buNone/>
            <a:tabLst/>
            <a:defRPr/>
          </a:pPr>
          <a:r>
            <a:rPr lang="en-US" sz="1400">
              <a:effectLst/>
            </a:rPr>
            <a:t>Number of projects by sectors</a:t>
          </a:r>
        </a:p>
      </cx:txPr>
    </cx:title>
    <cx:plotArea>
      <cx:plotAreaRegion>
        <cx:series layoutId="funnel" uniqueId="{E8C3057E-C4A5-4C91-A85C-5B62B50870FA}">
          <cx:tx>
            <cx:txData>
              <cx:f>_xlchart.v2.10</cx:f>
              <cx:v>Number of projects</cx:v>
            </cx:txData>
          </cx:tx>
          <cx:dataLabels>
            <cx:visibility seriesName="0" categoryName="0" value="1"/>
          </cx:dataLabels>
          <cx:dataId val="0"/>
        </cx:series>
      </cx:plotAreaRegion>
      <cx:axis id="0">
        <cx:catScaling gapWidth="0.0599999987"/>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_xlchart.v2.12</cx:f>
      </cx:strDim>
      <cx:numDim type="val">
        <cx:f>_xlchart.v2.14</cx:f>
      </cx:numDim>
    </cx:data>
  </cx:chartData>
  <cx:chart>
    <cx:title pos="t" align="ctr" overlay="0">
      <cx:tx>
        <cx:txData>
          <cx:v>Number of projects by sectors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Number of projects by sectors</a:t>
          </a:r>
        </a:p>
      </cx:txPr>
    </cx:title>
    <cx:plotArea>
      <cx:plotAreaRegion>
        <cx:series layoutId="funnel" uniqueId="{74E6EE83-2F9B-49C3-A3A7-17113C545DAE}">
          <cx:tx>
            <cx:txData>
              <cx:f>_xlchart.v2.13</cx:f>
              <cx:v>Number of projects</cx:v>
            </cx:txData>
          </cx:tx>
          <cx:dataLabels>
            <cx:visibility seriesName="0" categoryName="0" value="1"/>
          </cx:dataLabels>
          <cx:dataId val="0"/>
        </cx:series>
      </cx:plotAreaRegion>
      <cx:axis id="0">
        <cx:catScaling gapWidth="0.0599999987"/>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_xlchart.v2.15</cx:f>
      </cx:strDim>
      <cx:numDim type="val">
        <cx:f>_xlchart.v2.17</cx:f>
      </cx:numDim>
    </cx:data>
  </cx:chartData>
  <cx:chart>
    <cx:title pos="t" align="ctr" overlay="0">
      <cx:tx>
        <cx:txData>
          <cx:v>Number of projects by sectors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Number of projects by sectors</a:t>
          </a:r>
        </a:p>
      </cx:txPr>
    </cx:title>
    <cx:plotArea>
      <cx:plotAreaRegion>
        <cx:series layoutId="funnel" uniqueId="{0612A248-FDE6-4887-8946-BC77B5D02FB3}">
          <cx:tx>
            <cx:txData>
              <cx:f>_xlchart.v2.16</cx:f>
              <cx:v>Number of projects</cx:v>
            </cx:txData>
          </cx:tx>
          <cx:dataLabels>
            <cx:visibility seriesName="0" categoryName="0" value="1"/>
          </cx:dataLabels>
          <cx:dataId val="0"/>
        </cx:series>
      </cx:plotAreaRegion>
      <cx:axis id="0">
        <cx:catScaling gapWidth="0.0599999987"/>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_xlchart.v2.18</cx:f>
      </cx:strDim>
      <cx:numDim type="val">
        <cx:f>_xlchart.v2.20</cx:f>
      </cx:numDim>
    </cx:data>
  </cx:chartData>
  <cx:chart>
    <cx:title pos="t" align="ctr" overlay="0">
      <cx:tx>
        <cx:rich>
          <a:bodyPr spcFirstLastPara="1" vertOverflow="ellipsis" horzOverflow="overflow" wrap="square" lIns="0" tIns="0" rIns="0" bIns="0" anchor="ctr" anchorCtr="1"/>
          <a:lstStyle/>
          <a:p>
            <a:pPr algn="ctr" rtl="0">
              <a:spcBef>
                <a:spcPts val="0"/>
              </a:spcBef>
              <a:spcAft>
                <a:spcPts val="0"/>
              </a:spcAft>
            </a:pPr>
            <a:r>
              <a:rPr lang="en-US" sz="1400" b="0" i="0" baseline="0">
                <a:solidFill>
                  <a:srgbClr val="595959"/>
                </a:solidFill>
                <a:effectLst/>
                <a:latin typeface="Calibri" panose="020F0502020204030204" pitchFamily="34" charset="0"/>
                <a:ea typeface="Calibri" panose="020F0502020204030204" pitchFamily="34" charset="0"/>
                <a:cs typeface="Calibri" panose="020F0502020204030204" pitchFamily="34" charset="0"/>
              </a:rPr>
              <a:t>Number of projects by sectors</a:t>
            </a:r>
            <a:endParaRPr lang="en-US" sz="1400">
              <a:effectLst/>
            </a:endParaRPr>
          </a:p>
        </cx:rich>
      </cx:tx>
    </cx:title>
    <cx:plotArea>
      <cx:plotAreaRegion>
        <cx:series layoutId="funnel" uniqueId="{8E4314F5-77B8-4F15-B871-C9F5B8EF5AF8}">
          <cx:tx>
            <cx:txData>
              <cx:f>_xlchart.v2.19</cx:f>
              <cx:v>Number of projects</cx:v>
            </cx:txData>
          </cx:tx>
          <cx:dataLabels>
            <cx:visibility seriesName="0" categoryName="0" value="1"/>
          </cx:dataLabels>
          <cx:dataId val="0"/>
        </cx:series>
      </cx:plotAreaRegion>
      <cx:axis id="0">
        <cx:catScaling gapWidth="0.0599999987"/>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microsoft.com/office/2014/relationships/chartEx" Target="../charts/chartEx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microsoft.com/office/2014/relationships/chartEx" Target="../charts/chartEx2.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9.xml"/><Relationship Id="rId2" Type="http://schemas.microsoft.com/office/2014/relationships/chartEx" Target="../charts/chartEx3.xml"/><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microsoft.com/office/2014/relationships/chartEx" Target="../charts/chartEx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microsoft.com/office/2014/relationships/chartEx" Target="../charts/chartEx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microsoft.com/office/2014/relationships/chartEx" Target="../charts/chartEx6.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microsoft.com/office/2014/relationships/chartEx" Target="../charts/chartEx7.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567690</xdr:colOff>
      <xdr:row>18</xdr:row>
      <xdr:rowOff>3810</xdr:rowOff>
    </xdr:from>
    <xdr:to>
      <xdr:col>13</xdr:col>
      <xdr:colOff>22860</xdr:colOff>
      <xdr:row>39</xdr:row>
      <xdr:rowOff>144780</xdr:rowOff>
    </xdr:to>
    <xdr:graphicFrame macro="">
      <xdr:nvGraphicFramePr>
        <xdr:cNvPr id="3" name="Chart 2">
          <a:extLst>
            <a:ext uri="{FF2B5EF4-FFF2-40B4-BE49-F238E27FC236}">
              <a16:creationId xmlns:a16="http://schemas.microsoft.com/office/drawing/2014/main" id="{075F7078-760F-43B2-B438-6C9F6D224B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792480</xdr:colOff>
      <xdr:row>40</xdr:row>
      <xdr:rowOff>34290</xdr:rowOff>
    </xdr:from>
    <xdr:to>
      <xdr:col>12</xdr:col>
      <xdr:colOff>163830</xdr:colOff>
      <xdr:row>60</xdr:row>
      <xdr:rowOff>68580</xdr:rowOff>
    </xdr:to>
    <xdr:graphicFrame macro="">
      <xdr:nvGraphicFramePr>
        <xdr:cNvPr id="12" name="Chart 11">
          <a:extLst>
            <a:ext uri="{FF2B5EF4-FFF2-40B4-BE49-F238E27FC236}">
              <a16:creationId xmlns:a16="http://schemas.microsoft.com/office/drawing/2014/main" id="{D37FC9B1-482B-6C86-41DE-7FE63EA5F0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2659380</xdr:colOff>
      <xdr:row>156</xdr:row>
      <xdr:rowOff>3810</xdr:rowOff>
    </xdr:from>
    <xdr:to>
      <xdr:col>4</xdr:col>
      <xdr:colOff>1310640</xdr:colOff>
      <xdr:row>174</xdr:row>
      <xdr:rowOff>129540</xdr:rowOff>
    </xdr:to>
    <xdr:graphicFrame macro="">
      <xdr:nvGraphicFramePr>
        <xdr:cNvPr id="4" name="Chart 3">
          <a:extLst>
            <a:ext uri="{FF2B5EF4-FFF2-40B4-BE49-F238E27FC236}">
              <a16:creationId xmlns:a16="http://schemas.microsoft.com/office/drawing/2014/main" id="{02250D78-28E2-0337-5FAA-DD4990BE54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560070</xdr:colOff>
      <xdr:row>7</xdr:row>
      <xdr:rowOff>64770</xdr:rowOff>
    </xdr:from>
    <xdr:to>
      <xdr:col>3</xdr:col>
      <xdr:colOff>594360</xdr:colOff>
      <xdr:row>21</xdr:row>
      <xdr:rowOff>34290</xdr:rowOff>
    </xdr:to>
    <mc:AlternateContent xmlns:mc="http://schemas.openxmlformats.org/markup-compatibility/2006">
      <mc:Choice xmlns:cx2="http://schemas.microsoft.com/office/drawing/2015/10/21/chartex" Requires="cx2">
        <xdr:graphicFrame macro="">
          <xdr:nvGraphicFramePr>
            <xdr:cNvPr id="2" name="Chart 1">
              <a:extLst>
                <a:ext uri="{FF2B5EF4-FFF2-40B4-BE49-F238E27FC236}">
                  <a16:creationId xmlns:a16="http://schemas.microsoft.com/office/drawing/2014/main" id="{D4782BAA-704C-41AD-E04A-3479220C4C5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560070" y="1451610"/>
              <a:ext cx="423291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xdr:col>
      <xdr:colOff>773430</xdr:colOff>
      <xdr:row>7</xdr:row>
      <xdr:rowOff>72390</xdr:rowOff>
    </xdr:from>
    <xdr:to>
      <xdr:col>7</xdr:col>
      <xdr:colOff>521970</xdr:colOff>
      <xdr:row>21</xdr:row>
      <xdr:rowOff>41910</xdr:rowOff>
    </xdr:to>
    <xdr:graphicFrame macro="">
      <xdr:nvGraphicFramePr>
        <xdr:cNvPr id="3" name="Chart 2">
          <a:extLst>
            <a:ext uri="{FF2B5EF4-FFF2-40B4-BE49-F238E27FC236}">
              <a16:creationId xmlns:a16="http://schemas.microsoft.com/office/drawing/2014/main" id="{847F4553-081A-8948-8A64-276043B55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2350770</xdr:colOff>
      <xdr:row>22</xdr:row>
      <xdr:rowOff>34290</xdr:rowOff>
    </xdr:from>
    <xdr:to>
      <xdr:col>5</xdr:col>
      <xdr:colOff>487680</xdr:colOff>
      <xdr:row>36</xdr:row>
      <xdr:rowOff>3810</xdr:rowOff>
    </xdr:to>
    <xdr:graphicFrame macro="">
      <xdr:nvGraphicFramePr>
        <xdr:cNvPr id="4" name="Chart 3">
          <a:extLst>
            <a:ext uri="{FF2B5EF4-FFF2-40B4-BE49-F238E27FC236}">
              <a16:creationId xmlns:a16="http://schemas.microsoft.com/office/drawing/2014/main" id="{4220DAD4-B92E-EBA5-BF57-9E3681FF57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240030</xdr:colOff>
      <xdr:row>13</xdr:row>
      <xdr:rowOff>163830</xdr:rowOff>
    </xdr:from>
    <xdr:to>
      <xdr:col>4</xdr:col>
      <xdr:colOff>1775460</xdr:colOff>
      <xdr:row>32</xdr:row>
      <xdr:rowOff>121920</xdr:rowOff>
    </xdr:to>
    <mc:AlternateContent xmlns:mc="http://schemas.openxmlformats.org/markup-compatibility/2006">
      <mc:Choice xmlns:cx2="http://schemas.microsoft.com/office/drawing/2015/10/21/chartex" Requires="cx2">
        <xdr:graphicFrame macro="">
          <xdr:nvGraphicFramePr>
            <xdr:cNvPr id="2" name="Chart 1">
              <a:extLst>
                <a:ext uri="{FF2B5EF4-FFF2-40B4-BE49-F238E27FC236}">
                  <a16:creationId xmlns:a16="http://schemas.microsoft.com/office/drawing/2014/main" id="{78F155E0-510E-C2B4-1CE6-41FE2346C3E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40030" y="2739390"/>
              <a:ext cx="6381750" cy="372237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4</xdr:col>
      <xdr:colOff>2053590</xdr:colOff>
      <xdr:row>14</xdr:row>
      <xdr:rowOff>11430</xdr:rowOff>
    </xdr:from>
    <xdr:to>
      <xdr:col>9</xdr:col>
      <xdr:colOff>990600</xdr:colOff>
      <xdr:row>33</xdr:row>
      <xdr:rowOff>45720</xdr:rowOff>
    </xdr:to>
    <xdr:graphicFrame macro="">
      <xdr:nvGraphicFramePr>
        <xdr:cNvPr id="4" name="Chart 3">
          <a:extLst>
            <a:ext uri="{FF2B5EF4-FFF2-40B4-BE49-F238E27FC236}">
              <a16:creationId xmlns:a16="http://schemas.microsoft.com/office/drawing/2014/main" id="{CF89080D-B740-0820-D766-7B9AC98091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22860</xdr:colOff>
      <xdr:row>33</xdr:row>
      <xdr:rowOff>148590</xdr:rowOff>
    </xdr:from>
    <xdr:to>
      <xdr:col>7</xdr:col>
      <xdr:colOff>647700</xdr:colOff>
      <xdr:row>53</xdr:row>
      <xdr:rowOff>182880</xdr:rowOff>
    </xdr:to>
    <xdr:graphicFrame macro="">
      <xdr:nvGraphicFramePr>
        <xdr:cNvPr id="6" name="Chart 5">
          <a:extLst>
            <a:ext uri="{FF2B5EF4-FFF2-40B4-BE49-F238E27FC236}">
              <a16:creationId xmlns:a16="http://schemas.microsoft.com/office/drawing/2014/main" id="{96468597-8502-4A37-B6A6-1CFFE6E812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201930</xdr:colOff>
      <xdr:row>9</xdr:row>
      <xdr:rowOff>179070</xdr:rowOff>
    </xdr:from>
    <xdr:to>
      <xdr:col>11</xdr:col>
      <xdr:colOff>640080</xdr:colOff>
      <xdr:row>27</xdr:row>
      <xdr:rowOff>182880</xdr:rowOff>
    </xdr:to>
    <xdr:graphicFrame macro="">
      <xdr:nvGraphicFramePr>
        <xdr:cNvPr id="8" name="Chart 7">
          <a:extLst>
            <a:ext uri="{FF2B5EF4-FFF2-40B4-BE49-F238E27FC236}">
              <a16:creationId xmlns:a16="http://schemas.microsoft.com/office/drawing/2014/main" id="{D4099BE7-313E-6416-49F7-2D52374A6C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144780</xdr:colOff>
      <xdr:row>10</xdr:row>
      <xdr:rowOff>3810</xdr:rowOff>
    </xdr:from>
    <xdr:to>
      <xdr:col>5</xdr:col>
      <xdr:colOff>365760</xdr:colOff>
      <xdr:row>27</xdr:row>
      <xdr:rowOff>160020</xdr:rowOff>
    </xdr:to>
    <mc:AlternateContent xmlns:mc="http://schemas.openxmlformats.org/markup-compatibility/2006">
      <mc:Choice xmlns:cx2="http://schemas.microsoft.com/office/drawing/2015/10/21/chartex" Requires="cx2">
        <xdr:graphicFrame macro="">
          <xdr:nvGraphicFramePr>
            <xdr:cNvPr id="11" name="Chart 10">
              <a:extLst>
                <a:ext uri="{FF2B5EF4-FFF2-40B4-BE49-F238E27FC236}">
                  <a16:creationId xmlns:a16="http://schemas.microsoft.com/office/drawing/2014/main" id="{74ABCDD1-B09F-7710-E360-87E6E57FA46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44780" y="1985010"/>
              <a:ext cx="5814060" cy="352425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190500</xdr:colOff>
      <xdr:row>28</xdr:row>
      <xdr:rowOff>148590</xdr:rowOff>
    </xdr:from>
    <xdr:to>
      <xdr:col>9</xdr:col>
      <xdr:colOff>487680</xdr:colOff>
      <xdr:row>48</xdr:row>
      <xdr:rowOff>38100</xdr:rowOff>
    </xdr:to>
    <xdr:graphicFrame macro="">
      <xdr:nvGraphicFramePr>
        <xdr:cNvPr id="12" name="Chart 11">
          <a:extLst>
            <a:ext uri="{FF2B5EF4-FFF2-40B4-BE49-F238E27FC236}">
              <a16:creationId xmlns:a16="http://schemas.microsoft.com/office/drawing/2014/main" id="{E4E98DB9-AC3C-F01A-4AF0-CD4C3147A0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118110</xdr:colOff>
      <xdr:row>9</xdr:row>
      <xdr:rowOff>186690</xdr:rowOff>
    </xdr:from>
    <xdr:to>
      <xdr:col>4</xdr:col>
      <xdr:colOff>72390</xdr:colOff>
      <xdr:row>23</xdr:row>
      <xdr:rowOff>156210</xdr:rowOff>
    </xdr:to>
    <mc:AlternateContent xmlns:mc="http://schemas.openxmlformats.org/markup-compatibility/2006">
      <mc:Choice xmlns:cx2="http://schemas.microsoft.com/office/drawing/2015/10/21/chartex" Requires="cx2">
        <xdr:graphicFrame macro="">
          <xdr:nvGraphicFramePr>
            <xdr:cNvPr id="2" name="Chart 1">
              <a:extLst>
                <a:ext uri="{FF2B5EF4-FFF2-40B4-BE49-F238E27FC236}">
                  <a16:creationId xmlns:a16="http://schemas.microsoft.com/office/drawing/2014/main" id="{2255BB46-7A9C-05A5-5987-9957AEBFC01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8110" y="196215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5</xdr:col>
      <xdr:colOff>163830</xdr:colOff>
      <xdr:row>9</xdr:row>
      <xdr:rowOff>186690</xdr:rowOff>
    </xdr:from>
    <xdr:to>
      <xdr:col>11</xdr:col>
      <xdr:colOff>262890</xdr:colOff>
      <xdr:row>23</xdr:row>
      <xdr:rowOff>156210</xdr:rowOff>
    </xdr:to>
    <xdr:graphicFrame macro="">
      <xdr:nvGraphicFramePr>
        <xdr:cNvPr id="3" name="Chart 2">
          <a:extLst>
            <a:ext uri="{FF2B5EF4-FFF2-40B4-BE49-F238E27FC236}">
              <a16:creationId xmlns:a16="http://schemas.microsoft.com/office/drawing/2014/main" id="{DDCA4CBE-D5F6-2305-8796-D2F02DA646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201930</xdr:colOff>
      <xdr:row>24</xdr:row>
      <xdr:rowOff>148590</xdr:rowOff>
    </xdr:from>
    <xdr:to>
      <xdr:col>8</xdr:col>
      <xdr:colOff>495300</xdr:colOff>
      <xdr:row>41</xdr:row>
      <xdr:rowOff>167640</xdr:rowOff>
    </xdr:to>
    <xdr:graphicFrame macro="">
      <xdr:nvGraphicFramePr>
        <xdr:cNvPr id="4" name="Chart 3">
          <a:extLst>
            <a:ext uri="{FF2B5EF4-FFF2-40B4-BE49-F238E27FC236}">
              <a16:creationId xmlns:a16="http://schemas.microsoft.com/office/drawing/2014/main" id="{0B0A1C69-842F-A89B-D9E4-227A1EE4D5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281940</xdr:colOff>
      <xdr:row>8</xdr:row>
      <xdr:rowOff>49530</xdr:rowOff>
    </xdr:from>
    <xdr:to>
      <xdr:col>6</xdr:col>
      <xdr:colOff>0</xdr:colOff>
      <xdr:row>22</xdr:row>
      <xdr:rowOff>19050</xdr:rowOff>
    </xdr:to>
    <mc:AlternateContent xmlns:mc="http://schemas.openxmlformats.org/markup-compatibility/2006">
      <mc:Choice xmlns:cx2="http://schemas.microsoft.com/office/drawing/2015/10/21/chartex" Requires="cx2">
        <xdr:graphicFrame macro="">
          <xdr:nvGraphicFramePr>
            <xdr:cNvPr id="14" name="Chart 13">
              <a:extLst>
                <a:ext uri="{FF2B5EF4-FFF2-40B4-BE49-F238E27FC236}">
                  <a16:creationId xmlns:a16="http://schemas.microsoft.com/office/drawing/2014/main" id="{A4D2807A-322D-11BD-F3FD-E1B38ADAE0C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81940" y="1634490"/>
              <a:ext cx="58674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133350</xdr:colOff>
      <xdr:row>8</xdr:row>
      <xdr:rowOff>64770</xdr:rowOff>
    </xdr:from>
    <xdr:to>
      <xdr:col>10</xdr:col>
      <xdr:colOff>674370</xdr:colOff>
      <xdr:row>22</xdr:row>
      <xdr:rowOff>34290</xdr:rowOff>
    </xdr:to>
    <xdr:graphicFrame macro="">
      <xdr:nvGraphicFramePr>
        <xdr:cNvPr id="15" name="Chart 14">
          <a:extLst>
            <a:ext uri="{FF2B5EF4-FFF2-40B4-BE49-F238E27FC236}">
              <a16:creationId xmlns:a16="http://schemas.microsoft.com/office/drawing/2014/main" id="{959B50B9-178A-2B44-DBB9-370B6F3AA7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163830</xdr:colOff>
      <xdr:row>22</xdr:row>
      <xdr:rowOff>148590</xdr:rowOff>
    </xdr:from>
    <xdr:to>
      <xdr:col>7</xdr:col>
      <xdr:colOff>632460</xdr:colOff>
      <xdr:row>36</xdr:row>
      <xdr:rowOff>118110</xdr:rowOff>
    </xdr:to>
    <xdr:graphicFrame macro="">
      <xdr:nvGraphicFramePr>
        <xdr:cNvPr id="16" name="Chart 15">
          <a:extLst>
            <a:ext uri="{FF2B5EF4-FFF2-40B4-BE49-F238E27FC236}">
              <a16:creationId xmlns:a16="http://schemas.microsoft.com/office/drawing/2014/main" id="{C364DF52-87A8-4888-FCED-F2F278C07C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171450</xdr:colOff>
      <xdr:row>7</xdr:row>
      <xdr:rowOff>163830</xdr:rowOff>
    </xdr:from>
    <xdr:to>
      <xdr:col>4</xdr:col>
      <xdr:colOff>125730</xdr:colOff>
      <xdr:row>21</xdr:row>
      <xdr:rowOff>133350</xdr:rowOff>
    </xdr:to>
    <mc:AlternateContent xmlns:mc="http://schemas.openxmlformats.org/markup-compatibility/2006">
      <mc:Choice xmlns:cx2="http://schemas.microsoft.com/office/drawing/2015/10/21/chartex" Requires="cx2">
        <xdr:graphicFrame macro="">
          <xdr:nvGraphicFramePr>
            <xdr:cNvPr id="2" name="Chart 1">
              <a:extLst>
                <a:ext uri="{FF2B5EF4-FFF2-40B4-BE49-F238E27FC236}">
                  <a16:creationId xmlns:a16="http://schemas.microsoft.com/office/drawing/2014/main" id="{9DBB67E5-F044-67AA-CCBA-08AB66726E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71450" y="155067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4</xdr:col>
      <xdr:colOff>278130</xdr:colOff>
      <xdr:row>7</xdr:row>
      <xdr:rowOff>163830</xdr:rowOff>
    </xdr:from>
    <xdr:to>
      <xdr:col>10</xdr:col>
      <xdr:colOff>468630</xdr:colOff>
      <xdr:row>21</xdr:row>
      <xdr:rowOff>133350</xdr:rowOff>
    </xdr:to>
    <xdr:graphicFrame macro="">
      <xdr:nvGraphicFramePr>
        <xdr:cNvPr id="3" name="Chart 2">
          <a:extLst>
            <a:ext uri="{FF2B5EF4-FFF2-40B4-BE49-F238E27FC236}">
              <a16:creationId xmlns:a16="http://schemas.microsoft.com/office/drawing/2014/main" id="{184B3B70-4435-EB0C-B00C-9B39A2E578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2548890</xdr:colOff>
      <xdr:row>22</xdr:row>
      <xdr:rowOff>102870</xdr:rowOff>
    </xdr:from>
    <xdr:to>
      <xdr:col>8</xdr:col>
      <xdr:colOff>289560</xdr:colOff>
      <xdr:row>36</xdr:row>
      <xdr:rowOff>72390</xdr:rowOff>
    </xdr:to>
    <xdr:graphicFrame macro="">
      <xdr:nvGraphicFramePr>
        <xdr:cNvPr id="4" name="Chart 3">
          <a:extLst>
            <a:ext uri="{FF2B5EF4-FFF2-40B4-BE49-F238E27FC236}">
              <a16:creationId xmlns:a16="http://schemas.microsoft.com/office/drawing/2014/main" id="{5CD74ED8-005F-21A7-E5B7-CBA6C1DE56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110490</xdr:colOff>
      <xdr:row>15</xdr:row>
      <xdr:rowOff>11430</xdr:rowOff>
    </xdr:from>
    <xdr:to>
      <xdr:col>5</xdr:col>
      <xdr:colOff>251460</xdr:colOff>
      <xdr:row>37</xdr:row>
      <xdr:rowOff>7620</xdr:rowOff>
    </xdr:to>
    <mc:AlternateContent xmlns:mc="http://schemas.openxmlformats.org/markup-compatibility/2006">
      <mc:Choice xmlns:cx2="http://schemas.microsoft.com/office/drawing/2015/10/21/chartex" Requires="cx2">
        <xdr:graphicFrame macro="">
          <xdr:nvGraphicFramePr>
            <xdr:cNvPr id="2" name="Chart 1">
              <a:extLst>
                <a:ext uri="{FF2B5EF4-FFF2-40B4-BE49-F238E27FC236}">
                  <a16:creationId xmlns:a16="http://schemas.microsoft.com/office/drawing/2014/main" id="{EC10C9BE-7896-A89D-65FD-80A98619BC2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0490" y="2983230"/>
              <a:ext cx="5795010" cy="435483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5</xdr:col>
      <xdr:colOff>354330</xdr:colOff>
      <xdr:row>15</xdr:row>
      <xdr:rowOff>11430</xdr:rowOff>
    </xdr:from>
    <xdr:to>
      <xdr:col>11</xdr:col>
      <xdr:colOff>15240</xdr:colOff>
      <xdr:row>37</xdr:row>
      <xdr:rowOff>15240</xdr:rowOff>
    </xdr:to>
    <xdr:graphicFrame macro="">
      <xdr:nvGraphicFramePr>
        <xdr:cNvPr id="3" name="Chart 2">
          <a:extLst>
            <a:ext uri="{FF2B5EF4-FFF2-40B4-BE49-F238E27FC236}">
              <a16:creationId xmlns:a16="http://schemas.microsoft.com/office/drawing/2014/main" id="{2FC54846-61F1-8664-106B-3206794457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567690</xdr:colOff>
      <xdr:row>37</xdr:row>
      <xdr:rowOff>140970</xdr:rowOff>
    </xdr:from>
    <xdr:to>
      <xdr:col>8</xdr:col>
      <xdr:colOff>480060</xdr:colOff>
      <xdr:row>60</xdr:row>
      <xdr:rowOff>38100</xdr:rowOff>
    </xdr:to>
    <xdr:graphicFrame macro="">
      <xdr:nvGraphicFramePr>
        <xdr:cNvPr id="4" name="Chart 3">
          <a:extLst>
            <a:ext uri="{FF2B5EF4-FFF2-40B4-BE49-F238E27FC236}">
              <a16:creationId xmlns:a16="http://schemas.microsoft.com/office/drawing/2014/main" id="{37DD7761-DFB9-E8D5-1F8A-2D72C33AD0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632460</xdr:colOff>
      <xdr:row>40</xdr:row>
      <xdr:rowOff>163830</xdr:rowOff>
    </xdr:from>
    <xdr:to>
      <xdr:col>13</xdr:col>
      <xdr:colOff>91440</xdr:colOff>
      <xdr:row>62</xdr:row>
      <xdr:rowOff>68580</xdr:rowOff>
    </xdr:to>
    <xdr:graphicFrame macro="">
      <xdr:nvGraphicFramePr>
        <xdr:cNvPr id="2" name="Chart 1">
          <a:extLst>
            <a:ext uri="{FF2B5EF4-FFF2-40B4-BE49-F238E27FC236}">
              <a16:creationId xmlns:a16="http://schemas.microsoft.com/office/drawing/2014/main" id="{4202B84B-3DFA-AB52-EDBF-57E302C12F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567690</xdr:colOff>
      <xdr:row>18</xdr:row>
      <xdr:rowOff>3810</xdr:rowOff>
    </xdr:from>
    <xdr:to>
      <xdr:col>13</xdr:col>
      <xdr:colOff>22860</xdr:colOff>
      <xdr:row>39</xdr:row>
      <xdr:rowOff>144780</xdr:rowOff>
    </xdr:to>
    <xdr:graphicFrame macro="">
      <xdr:nvGraphicFramePr>
        <xdr:cNvPr id="4" name="Chart 3">
          <a:extLst>
            <a:ext uri="{FF2B5EF4-FFF2-40B4-BE49-F238E27FC236}">
              <a16:creationId xmlns:a16="http://schemas.microsoft.com/office/drawing/2014/main" id="{29BE995D-A356-D26C-EC7A-6609542E2D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567690</xdr:colOff>
      <xdr:row>25</xdr:row>
      <xdr:rowOff>99060</xdr:rowOff>
    </xdr:from>
    <xdr:to>
      <xdr:col>11</xdr:col>
      <xdr:colOff>152400</xdr:colOff>
      <xdr:row>51</xdr:row>
      <xdr:rowOff>15240</xdr:rowOff>
    </xdr:to>
    <xdr:graphicFrame macro="">
      <xdr:nvGraphicFramePr>
        <xdr:cNvPr id="2" name="Chart 1">
          <a:extLst>
            <a:ext uri="{FF2B5EF4-FFF2-40B4-BE49-F238E27FC236}">
              <a16:creationId xmlns:a16="http://schemas.microsoft.com/office/drawing/2014/main" id="{008DAA7F-A3E7-421C-BFCE-0A70E7BCE1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636270</xdr:colOff>
      <xdr:row>5</xdr:row>
      <xdr:rowOff>148590</xdr:rowOff>
    </xdr:from>
    <xdr:to>
      <xdr:col>11</xdr:col>
      <xdr:colOff>179070</xdr:colOff>
      <xdr:row>19</xdr:row>
      <xdr:rowOff>118110</xdr:rowOff>
    </xdr:to>
    <xdr:graphicFrame macro="">
      <xdr:nvGraphicFramePr>
        <xdr:cNvPr id="3" name="Chart 2">
          <a:extLst>
            <a:ext uri="{FF2B5EF4-FFF2-40B4-BE49-F238E27FC236}">
              <a16:creationId xmlns:a16="http://schemas.microsoft.com/office/drawing/2014/main" id="{20F22C8D-F0F1-457C-22D5-3B9AFA0D0C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346710</xdr:colOff>
      <xdr:row>9</xdr:row>
      <xdr:rowOff>72390</xdr:rowOff>
    </xdr:from>
    <xdr:to>
      <xdr:col>10</xdr:col>
      <xdr:colOff>712470</xdr:colOff>
      <xdr:row>23</xdr:row>
      <xdr:rowOff>41910</xdr:rowOff>
    </xdr:to>
    <xdr:graphicFrame macro="">
      <xdr:nvGraphicFramePr>
        <xdr:cNvPr id="5" name="Chart 4">
          <a:extLst>
            <a:ext uri="{FF2B5EF4-FFF2-40B4-BE49-F238E27FC236}">
              <a16:creationId xmlns:a16="http://schemas.microsoft.com/office/drawing/2014/main" id="{C4028537-186A-0C51-9DBA-8880E3D339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1150620</xdr:colOff>
      <xdr:row>31</xdr:row>
      <xdr:rowOff>22860</xdr:rowOff>
    </xdr:from>
    <xdr:to>
      <xdr:col>2</xdr:col>
      <xdr:colOff>3268980</xdr:colOff>
      <xdr:row>51</xdr:row>
      <xdr:rowOff>0</xdr:rowOff>
    </xdr:to>
    <xdr:graphicFrame macro="">
      <xdr:nvGraphicFramePr>
        <xdr:cNvPr id="2" name="Chart 1">
          <a:extLst>
            <a:ext uri="{FF2B5EF4-FFF2-40B4-BE49-F238E27FC236}">
              <a16:creationId xmlns:a16="http://schemas.microsoft.com/office/drawing/2014/main" id="{2B7EF31A-B3B1-4B05-B35E-1EA2727E6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213360</xdr:colOff>
      <xdr:row>23</xdr:row>
      <xdr:rowOff>125730</xdr:rowOff>
    </xdr:from>
    <xdr:to>
      <xdr:col>2</xdr:col>
      <xdr:colOff>3710940</xdr:colOff>
      <xdr:row>42</xdr:row>
      <xdr:rowOff>137160</xdr:rowOff>
    </xdr:to>
    <xdr:graphicFrame macro="">
      <xdr:nvGraphicFramePr>
        <xdr:cNvPr id="3" name="Chart 2">
          <a:extLst>
            <a:ext uri="{FF2B5EF4-FFF2-40B4-BE49-F238E27FC236}">
              <a16:creationId xmlns:a16="http://schemas.microsoft.com/office/drawing/2014/main" id="{1D5DBC34-C108-EE18-E6CC-9FD5613155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567690</xdr:colOff>
      <xdr:row>31</xdr:row>
      <xdr:rowOff>99060</xdr:rowOff>
    </xdr:from>
    <xdr:to>
      <xdr:col>11</xdr:col>
      <xdr:colOff>152400</xdr:colOff>
      <xdr:row>57</xdr:row>
      <xdr:rowOff>15240</xdr:rowOff>
    </xdr:to>
    <xdr:graphicFrame macro="">
      <xdr:nvGraphicFramePr>
        <xdr:cNvPr id="16" name="Chart 15">
          <a:extLst>
            <a:ext uri="{FF2B5EF4-FFF2-40B4-BE49-F238E27FC236}">
              <a16:creationId xmlns:a16="http://schemas.microsoft.com/office/drawing/2014/main" id="{9370F7F8-E5AC-F84D-7111-A4D135E0AB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1428750</xdr:colOff>
      <xdr:row>162</xdr:row>
      <xdr:rowOff>110490</xdr:rowOff>
    </xdr:from>
    <xdr:to>
      <xdr:col>3</xdr:col>
      <xdr:colOff>1196340</xdr:colOff>
      <xdr:row>178</xdr:row>
      <xdr:rowOff>91440</xdr:rowOff>
    </xdr:to>
    <xdr:graphicFrame macro="">
      <xdr:nvGraphicFramePr>
        <xdr:cNvPr id="3" name="Chart 2">
          <a:extLst>
            <a:ext uri="{FF2B5EF4-FFF2-40B4-BE49-F238E27FC236}">
              <a16:creationId xmlns:a16="http://schemas.microsoft.com/office/drawing/2014/main" id="{F977E1C0-BCD5-E5A8-B03E-44629B308E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1756410</xdr:colOff>
      <xdr:row>162</xdr:row>
      <xdr:rowOff>156210</xdr:rowOff>
    </xdr:from>
    <xdr:to>
      <xdr:col>6</xdr:col>
      <xdr:colOff>1024890</xdr:colOff>
      <xdr:row>176</xdr:row>
      <xdr:rowOff>125730</xdr:rowOff>
    </xdr:to>
    <xdr:graphicFrame macro="">
      <xdr:nvGraphicFramePr>
        <xdr:cNvPr id="2" name="Chart 1">
          <a:extLst>
            <a:ext uri="{FF2B5EF4-FFF2-40B4-BE49-F238E27FC236}">
              <a16:creationId xmlns:a16="http://schemas.microsoft.com/office/drawing/2014/main" id="{E45CBC7B-4D12-A0EA-09F7-B7A7233200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J597"/>
  <sheetViews>
    <sheetView tabSelected="1" zoomScale="75" zoomScaleNormal="75" workbookViewId="0">
      <pane xSplit="1" topLeftCell="B1" activePane="topRight" state="frozen"/>
      <selection pane="topRight" activeCell="C1" sqref="C1"/>
    </sheetView>
  </sheetViews>
  <sheetFormatPr defaultColWidth="11.19921875" defaultRowHeight="15.6" x14ac:dyDescent="0.3"/>
  <cols>
    <col min="1" max="1" width="20.09765625" bestFit="1" customWidth="1"/>
    <col min="2" max="2" width="32.3984375" bestFit="1" customWidth="1"/>
    <col min="3" max="3" width="12.796875" bestFit="1" customWidth="1"/>
    <col min="5" max="5" width="14" bestFit="1" customWidth="1"/>
    <col min="6" max="9" width="17.19921875" customWidth="1"/>
    <col min="10" max="10" width="15.69921875" customWidth="1"/>
    <col min="11" max="11" width="21.5" customWidth="1"/>
    <col min="12" max="12" width="28.69921875" customWidth="1"/>
    <col min="13" max="14" width="22.69921875" customWidth="1"/>
    <col min="15" max="15" width="17" customWidth="1"/>
    <col min="16" max="16" width="15.5" customWidth="1"/>
    <col min="17" max="17" width="19.69921875" customWidth="1"/>
    <col min="18" max="18" width="18.5" customWidth="1"/>
    <col min="19" max="19" width="16.69921875" customWidth="1"/>
    <col min="20" max="20" width="21.69921875" customWidth="1"/>
    <col min="21" max="21" width="19" customWidth="1"/>
    <col min="22" max="23" width="18.19921875" customWidth="1"/>
    <col min="24" max="24" width="21.5" customWidth="1"/>
    <col min="25" max="27" width="18.69921875" customWidth="1"/>
    <col min="28" max="28" width="23" customWidth="1"/>
    <col min="29" max="29" width="18.69921875" customWidth="1"/>
    <col min="30" max="30" width="26.5" bestFit="1" customWidth="1"/>
    <col min="31" max="31" width="18.69921875" bestFit="1" customWidth="1"/>
    <col min="32" max="34" width="18.69921875" customWidth="1"/>
    <col min="36" max="36" width="20.5" bestFit="1" customWidth="1"/>
  </cols>
  <sheetData>
    <row r="1" spans="1:36" ht="57.6" customHeight="1" x14ac:dyDescent="0.3">
      <c r="A1" s="122" t="s">
        <v>0</v>
      </c>
      <c r="B1" s="122" t="s">
        <v>1</v>
      </c>
      <c r="C1" s="122" t="s">
        <v>2</v>
      </c>
      <c r="D1" s="122" t="s">
        <v>3</v>
      </c>
      <c r="E1" s="122" t="s">
        <v>4</v>
      </c>
      <c r="F1" s="122" t="s">
        <v>5</v>
      </c>
      <c r="G1" s="122" t="s">
        <v>610</v>
      </c>
      <c r="H1" s="122" t="s">
        <v>611</v>
      </c>
      <c r="I1" s="122" t="s">
        <v>616</v>
      </c>
      <c r="J1" s="122" t="s">
        <v>696</v>
      </c>
      <c r="K1" s="122" t="s">
        <v>6</v>
      </c>
      <c r="L1" s="122" t="s">
        <v>7</v>
      </c>
      <c r="M1" s="122" t="s">
        <v>8</v>
      </c>
      <c r="N1" s="122" t="s">
        <v>675</v>
      </c>
      <c r="O1" s="122" t="s">
        <v>9</v>
      </c>
      <c r="P1" s="122" t="s">
        <v>10</v>
      </c>
      <c r="Q1" s="122" t="s">
        <v>11</v>
      </c>
      <c r="R1" s="122" t="s">
        <v>12</v>
      </c>
      <c r="S1" s="122" t="s">
        <v>13</v>
      </c>
      <c r="T1" s="122" t="s">
        <v>14</v>
      </c>
      <c r="U1" s="122" t="s">
        <v>15</v>
      </c>
      <c r="V1" s="122" t="s">
        <v>16</v>
      </c>
      <c r="W1" s="122" t="s">
        <v>685</v>
      </c>
      <c r="X1" s="122" t="s">
        <v>17</v>
      </c>
      <c r="Y1" s="122" t="s">
        <v>18</v>
      </c>
      <c r="Z1" s="122" t="s">
        <v>699</v>
      </c>
      <c r="AA1" s="122" t="s">
        <v>677</v>
      </c>
      <c r="AB1" s="122" t="s">
        <v>19</v>
      </c>
      <c r="AC1" s="122" t="s">
        <v>20</v>
      </c>
      <c r="AD1" s="122" t="s">
        <v>21</v>
      </c>
      <c r="AE1" s="122" t="s">
        <v>22</v>
      </c>
      <c r="AF1" s="122" t="s">
        <v>687</v>
      </c>
      <c r="AG1" s="122" t="s">
        <v>707</v>
      </c>
      <c r="AH1" s="122" t="s">
        <v>688</v>
      </c>
      <c r="AI1" s="122" t="s">
        <v>23</v>
      </c>
      <c r="AJ1" s="122" t="s">
        <v>24</v>
      </c>
    </row>
    <row r="2" spans="1:36" x14ac:dyDescent="0.3">
      <c r="A2" s="10" t="s">
        <v>198</v>
      </c>
      <c r="B2" s="10" t="s">
        <v>575</v>
      </c>
      <c r="C2" s="10" t="s">
        <v>467</v>
      </c>
      <c r="D2" s="10" t="s">
        <v>32</v>
      </c>
      <c r="E2" s="10">
        <v>2022</v>
      </c>
      <c r="F2" s="11">
        <v>0</v>
      </c>
      <c r="G2" s="5">
        <v>0</v>
      </c>
      <c r="H2" s="5">
        <v>0</v>
      </c>
      <c r="I2" s="5">
        <v>0</v>
      </c>
      <c r="J2" s="12">
        <v>0</v>
      </c>
      <c r="K2" s="11">
        <v>0</v>
      </c>
      <c r="L2" s="11">
        <v>0</v>
      </c>
      <c r="M2" s="12">
        <v>150</v>
      </c>
      <c r="N2" s="12">
        <v>0</v>
      </c>
      <c r="O2" s="12">
        <v>0</v>
      </c>
      <c r="P2" s="12">
        <v>0</v>
      </c>
      <c r="Q2" s="12">
        <v>0</v>
      </c>
      <c r="R2" s="12">
        <v>0</v>
      </c>
      <c r="S2" s="9">
        <v>0</v>
      </c>
      <c r="T2" s="12">
        <v>0</v>
      </c>
      <c r="U2" s="12">
        <v>559</v>
      </c>
      <c r="V2" s="12">
        <v>0</v>
      </c>
      <c r="W2" s="12">
        <v>0</v>
      </c>
      <c r="X2" s="6">
        <v>0</v>
      </c>
      <c r="Y2" s="6">
        <v>0</v>
      </c>
      <c r="Z2" s="12">
        <v>0</v>
      </c>
      <c r="AA2" s="12">
        <v>0</v>
      </c>
      <c r="AB2" s="6">
        <v>0</v>
      </c>
      <c r="AC2" s="6">
        <v>0</v>
      </c>
      <c r="AD2" s="6">
        <v>0</v>
      </c>
      <c r="AE2" s="6">
        <v>0</v>
      </c>
      <c r="AF2" s="12">
        <v>0</v>
      </c>
      <c r="AG2" s="12">
        <v>0</v>
      </c>
      <c r="AH2" s="12">
        <v>0</v>
      </c>
      <c r="AI2" s="6">
        <f>SUM(F2:AE2)</f>
        <v>709</v>
      </c>
      <c r="AJ2" s="10" t="s">
        <v>29</v>
      </c>
    </row>
    <row r="3" spans="1:36" ht="31.2" hidden="1" x14ac:dyDescent="0.3">
      <c r="A3" s="2" t="s">
        <v>111</v>
      </c>
      <c r="B3" s="10" t="s">
        <v>458</v>
      </c>
      <c r="C3" s="10" t="s">
        <v>446</v>
      </c>
      <c r="D3" s="10" t="s">
        <v>28</v>
      </c>
      <c r="E3" s="10">
        <v>2018</v>
      </c>
      <c r="F3" s="12">
        <v>0</v>
      </c>
      <c r="G3" s="5">
        <v>0</v>
      </c>
      <c r="H3" s="5"/>
      <c r="I3" s="5"/>
      <c r="J3" s="12">
        <v>1500</v>
      </c>
      <c r="K3" s="11">
        <v>0</v>
      </c>
      <c r="L3" s="12">
        <v>0</v>
      </c>
      <c r="M3" s="12">
        <v>0</v>
      </c>
      <c r="N3" s="12"/>
      <c r="O3" s="12">
        <v>0</v>
      </c>
      <c r="P3" s="12">
        <v>0</v>
      </c>
      <c r="Q3" s="12">
        <v>0</v>
      </c>
      <c r="R3" s="12">
        <v>0</v>
      </c>
      <c r="S3" s="12">
        <v>0</v>
      </c>
      <c r="T3" s="12">
        <v>0</v>
      </c>
      <c r="U3" s="12">
        <v>0</v>
      </c>
      <c r="V3" s="12">
        <v>0</v>
      </c>
      <c r="W3" s="12"/>
      <c r="X3" s="12">
        <v>0</v>
      </c>
      <c r="Y3" s="12">
        <v>0</v>
      </c>
      <c r="Z3" s="12"/>
      <c r="AA3" s="12"/>
      <c r="AB3" s="12">
        <v>0</v>
      </c>
      <c r="AC3" s="12">
        <v>0</v>
      </c>
      <c r="AD3" s="12">
        <v>0</v>
      </c>
      <c r="AE3" s="12">
        <v>0</v>
      </c>
      <c r="AF3" s="12"/>
      <c r="AG3" s="12"/>
      <c r="AH3" s="12"/>
      <c r="AI3" s="6">
        <f>SUM(F3:AE3)</f>
        <v>1500</v>
      </c>
      <c r="AJ3" s="10" t="s">
        <v>66</v>
      </c>
    </row>
    <row r="4" spans="1:36" x14ac:dyDescent="0.3">
      <c r="A4" s="10" t="s">
        <v>95</v>
      </c>
      <c r="B4" s="10" t="s">
        <v>236</v>
      </c>
      <c r="C4" s="10" t="s">
        <v>204</v>
      </c>
      <c r="D4" s="10" t="s">
        <v>28</v>
      </c>
      <c r="E4" s="10">
        <v>2008</v>
      </c>
      <c r="F4" s="11">
        <v>0</v>
      </c>
      <c r="G4" s="5">
        <v>0</v>
      </c>
      <c r="H4" s="5">
        <v>0</v>
      </c>
      <c r="I4" s="5">
        <v>0</v>
      </c>
      <c r="J4" s="12">
        <v>0</v>
      </c>
      <c r="K4" s="11">
        <v>0</v>
      </c>
      <c r="L4" s="12">
        <v>0</v>
      </c>
      <c r="M4" s="12">
        <v>0</v>
      </c>
      <c r="N4" s="12">
        <v>0</v>
      </c>
      <c r="O4" s="12">
        <v>0.95</v>
      </c>
      <c r="P4" s="12">
        <v>0</v>
      </c>
      <c r="Q4" s="12">
        <v>0</v>
      </c>
      <c r="R4" s="12">
        <v>0.1</v>
      </c>
      <c r="S4" s="9">
        <v>0</v>
      </c>
      <c r="T4" s="12">
        <v>0</v>
      </c>
      <c r="U4" s="12">
        <v>0</v>
      </c>
      <c r="V4" s="12">
        <v>0</v>
      </c>
      <c r="W4" s="12">
        <v>0</v>
      </c>
      <c r="X4" s="12">
        <v>0</v>
      </c>
      <c r="Y4" s="12">
        <v>0</v>
      </c>
      <c r="Z4" s="12">
        <v>0</v>
      </c>
      <c r="AA4" s="12">
        <v>0</v>
      </c>
      <c r="AB4" s="12">
        <v>0</v>
      </c>
      <c r="AC4" s="12">
        <v>0</v>
      </c>
      <c r="AD4" s="12">
        <v>0</v>
      </c>
      <c r="AE4" s="12">
        <v>0</v>
      </c>
      <c r="AF4" s="12">
        <v>0</v>
      </c>
      <c r="AG4" s="12">
        <v>0</v>
      </c>
      <c r="AH4" s="12">
        <v>0</v>
      </c>
      <c r="AI4" s="6">
        <f>SUM(F4:AE4)</f>
        <v>1.05</v>
      </c>
      <c r="AJ4" s="10" t="s">
        <v>38</v>
      </c>
    </row>
    <row r="5" spans="1:36" x14ac:dyDescent="0.3">
      <c r="A5" s="2" t="s">
        <v>45</v>
      </c>
      <c r="B5" s="3" t="s">
        <v>49</v>
      </c>
      <c r="C5" s="3" t="s">
        <v>27</v>
      </c>
      <c r="D5" s="4" t="s">
        <v>28</v>
      </c>
      <c r="E5" s="4">
        <v>2013</v>
      </c>
      <c r="F5" s="5">
        <v>0</v>
      </c>
      <c r="G5" s="5">
        <v>0</v>
      </c>
      <c r="H5" s="5">
        <v>0</v>
      </c>
      <c r="I5" s="5">
        <v>0</v>
      </c>
      <c r="J5" s="5">
        <v>0</v>
      </c>
      <c r="K5" s="6">
        <v>0</v>
      </c>
      <c r="L5" s="6">
        <v>0</v>
      </c>
      <c r="M5" s="5">
        <v>141</v>
      </c>
      <c r="N5" s="12">
        <v>0</v>
      </c>
      <c r="O5" s="5">
        <v>0</v>
      </c>
      <c r="P5" s="5">
        <v>0</v>
      </c>
      <c r="Q5" s="5">
        <v>0</v>
      </c>
      <c r="R5" s="5">
        <v>0</v>
      </c>
      <c r="S5" s="5">
        <v>0</v>
      </c>
      <c r="T5" s="5">
        <v>0</v>
      </c>
      <c r="U5" s="5">
        <v>517.9</v>
      </c>
      <c r="V5" s="5">
        <v>0</v>
      </c>
      <c r="W5" s="12">
        <v>0</v>
      </c>
      <c r="X5" s="6">
        <v>0</v>
      </c>
      <c r="Y5" s="6">
        <v>0</v>
      </c>
      <c r="Z5" s="12">
        <v>0</v>
      </c>
      <c r="AA5" s="12">
        <v>0</v>
      </c>
      <c r="AB5" s="6">
        <v>0</v>
      </c>
      <c r="AC5" s="6">
        <v>0</v>
      </c>
      <c r="AD5" s="6">
        <v>0</v>
      </c>
      <c r="AE5" s="6">
        <v>0</v>
      </c>
      <c r="AF5" s="12">
        <v>0</v>
      </c>
      <c r="AG5" s="12">
        <v>0</v>
      </c>
      <c r="AH5" s="12">
        <v>0</v>
      </c>
      <c r="AI5" s="6">
        <f>SUM(F5:AH5)</f>
        <v>658.9</v>
      </c>
      <c r="AJ5" s="4" t="s">
        <v>29</v>
      </c>
    </row>
    <row r="6" spans="1:36" x14ac:dyDescent="0.3">
      <c r="A6" s="10" t="s">
        <v>95</v>
      </c>
      <c r="B6" s="10" t="s">
        <v>406</v>
      </c>
      <c r="C6" s="10" t="s">
        <v>364</v>
      </c>
      <c r="D6" s="10" t="s">
        <v>28</v>
      </c>
      <c r="E6" s="10">
        <v>2008</v>
      </c>
      <c r="F6" s="11">
        <v>0</v>
      </c>
      <c r="G6" s="5">
        <v>0</v>
      </c>
      <c r="H6" s="5">
        <v>0</v>
      </c>
      <c r="I6" s="5">
        <v>0</v>
      </c>
      <c r="J6" s="11">
        <v>0</v>
      </c>
      <c r="K6" s="11">
        <v>0</v>
      </c>
      <c r="L6" s="12">
        <v>0</v>
      </c>
      <c r="M6" s="12">
        <v>0</v>
      </c>
      <c r="N6" s="12">
        <v>0</v>
      </c>
      <c r="O6" s="12">
        <v>0</v>
      </c>
      <c r="P6" s="12">
        <v>2.5</v>
      </c>
      <c r="Q6" s="11">
        <v>0</v>
      </c>
      <c r="R6" s="12">
        <v>0</v>
      </c>
      <c r="S6" s="12">
        <v>0</v>
      </c>
      <c r="T6" s="12">
        <v>0</v>
      </c>
      <c r="U6" s="12">
        <v>5.3</v>
      </c>
      <c r="V6" s="12">
        <v>0</v>
      </c>
      <c r="W6" s="12">
        <v>0</v>
      </c>
      <c r="X6" s="12">
        <v>0</v>
      </c>
      <c r="Y6" s="12">
        <v>0</v>
      </c>
      <c r="Z6" s="12">
        <v>0</v>
      </c>
      <c r="AA6" s="12">
        <v>0</v>
      </c>
      <c r="AB6" s="11">
        <v>0</v>
      </c>
      <c r="AC6" s="12">
        <v>0</v>
      </c>
      <c r="AD6" s="12">
        <v>0</v>
      </c>
      <c r="AE6" s="12">
        <v>0</v>
      </c>
      <c r="AF6" s="12">
        <v>0</v>
      </c>
      <c r="AG6" s="12">
        <v>0</v>
      </c>
      <c r="AH6" s="12">
        <v>0</v>
      </c>
      <c r="AI6" s="6">
        <f>SUM(F6:AE6)</f>
        <v>7.8</v>
      </c>
      <c r="AJ6" s="10" t="s">
        <v>29</v>
      </c>
    </row>
    <row r="7" spans="1:36" ht="31.2" x14ac:dyDescent="0.3">
      <c r="A7" s="10" t="s">
        <v>95</v>
      </c>
      <c r="B7" s="10" t="s">
        <v>400</v>
      </c>
      <c r="C7" s="10" t="s">
        <v>364</v>
      </c>
      <c r="D7" s="10" t="s">
        <v>28</v>
      </c>
      <c r="E7" s="10">
        <v>2008</v>
      </c>
      <c r="F7" s="11">
        <v>54.77</v>
      </c>
      <c r="G7" s="5">
        <v>0</v>
      </c>
      <c r="H7" s="5">
        <v>0</v>
      </c>
      <c r="I7" s="5">
        <v>0</v>
      </c>
      <c r="J7" s="11">
        <v>12.13</v>
      </c>
      <c r="K7" s="11">
        <v>0</v>
      </c>
      <c r="L7" s="12">
        <v>0</v>
      </c>
      <c r="M7" s="12">
        <v>0</v>
      </c>
      <c r="N7" s="12">
        <v>0</v>
      </c>
      <c r="O7" s="12">
        <v>0</v>
      </c>
      <c r="P7" s="12">
        <v>0</v>
      </c>
      <c r="Q7" s="11">
        <v>0</v>
      </c>
      <c r="R7" s="12">
        <v>0</v>
      </c>
      <c r="S7" s="12">
        <v>0</v>
      </c>
      <c r="T7" s="12">
        <v>0</v>
      </c>
      <c r="U7" s="12">
        <v>0</v>
      </c>
      <c r="V7" s="12">
        <v>0</v>
      </c>
      <c r="W7" s="12">
        <v>0</v>
      </c>
      <c r="X7" s="12">
        <v>0</v>
      </c>
      <c r="Y7" s="12">
        <v>0</v>
      </c>
      <c r="Z7" s="12">
        <v>0</v>
      </c>
      <c r="AA7" s="12">
        <v>0</v>
      </c>
      <c r="AB7" s="11">
        <v>0</v>
      </c>
      <c r="AC7" s="12">
        <v>0</v>
      </c>
      <c r="AD7" s="12">
        <v>0</v>
      </c>
      <c r="AE7" s="12">
        <v>0</v>
      </c>
      <c r="AF7" s="12">
        <v>0</v>
      </c>
      <c r="AG7" s="12">
        <v>0</v>
      </c>
      <c r="AH7" s="12">
        <v>0</v>
      </c>
      <c r="AI7" s="6">
        <f>SUM(F7:AE7)</f>
        <v>66.900000000000006</v>
      </c>
      <c r="AJ7" s="10" t="s">
        <v>58</v>
      </c>
    </row>
    <row r="8" spans="1:36" ht="46.8" hidden="1" x14ac:dyDescent="0.3">
      <c r="A8" s="28" t="s">
        <v>45</v>
      </c>
      <c r="B8" s="29" t="s">
        <v>701</v>
      </c>
      <c r="C8" s="27" t="s">
        <v>354</v>
      </c>
      <c r="D8" s="28" t="s">
        <v>28</v>
      </c>
      <c r="E8" s="28">
        <v>2005</v>
      </c>
      <c r="F8" s="28">
        <v>0.5</v>
      </c>
      <c r="G8" s="28">
        <v>0</v>
      </c>
      <c r="H8" s="28">
        <v>0</v>
      </c>
      <c r="I8" s="28">
        <v>0</v>
      </c>
      <c r="J8" s="28">
        <v>0</v>
      </c>
      <c r="K8" s="28">
        <v>0</v>
      </c>
      <c r="L8" s="28">
        <v>0</v>
      </c>
      <c r="M8" s="28">
        <v>0</v>
      </c>
      <c r="N8" s="28">
        <v>0</v>
      </c>
      <c r="O8" s="28">
        <v>0</v>
      </c>
      <c r="P8" s="28">
        <v>0</v>
      </c>
      <c r="Q8" s="28">
        <v>0</v>
      </c>
      <c r="R8" s="28">
        <v>0</v>
      </c>
      <c r="S8" s="28">
        <v>0</v>
      </c>
      <c r="T8" s="28">
        <v>0</v>
      </c>
      <c r="U8" s="28">
        <v>0</v>
      </c>
      <c r="V8" s="28">
        <v>0</v>
      </c>
      <c r="W8" s="28">
        <v>0</v>
      </c>
      <c r="X8" s="28">
        <v>0</v>
      </c>
      <c r="Y8" s="28">
        <v>0</v>
      </c>
      <c r="Z8" s="28">
        <v>0</v>
      </c>
      <c r="AA8" s="28">
        <v>0</v>
      </c>
      <c r="AB8" s="28">
        <v>0</v>
      </c>
      <c r="AC8" s="28">
        <v>0</v>
      </c>
      <c r="AD8" s="28">
        <v>0</v>
      </c>
      <c r="AE8" s="28">
        <v>0</v>
      </c>
      <c r="AF8" s="28">
        <v>0</v>
      </c>
      <c r="AG8" s="28">
        <v>0.34200000000000003</v>
      </c>
      <c r="AH8" s="28">
        <v>0</v>
      </c>
      <c r="AI8" s="26">
        <f>SUM(F8:AH8)</f>
        <v>0.84200000000000008</v>
      </c>
      <c r="AJ8" s="27" t="s">
        <v>294</v>
      </c>
    </row>
    <row r="9" spans="1:36" x14ac:dyDescent="0.3">
      <c r="A9" s="10" t="s">
        <v>45</v>
      </c>
      <c r="B9" s="10" t="s">
        <v>382</v>
      </c>
      <c r="C9" s="10" t="s">
        <v>364</v>
      </c>
      <c r="D9" s="10" t="s">
        <v>28</v>
      </c>
      <c r="E9" s="10">
        <v>2008</v>
      </c>
      <c r="F9" s="11">
        <v>0</v>
      </c>
      <c r="G9" s="5">
        <v>0</v>
      </c>
      <c r="H9" s="5">
        <v>0</v>
      </c>
      <c r="I9" s="5">
        <v>0</v>
      </c>
      <c r="J9" s="11">
        <v>0</v>
      </c>
      <c r="K9" s="11">
        <v>0</v>
      </c>
      <c r="L9" s="12">
        <v>0</v>
      </c>
      <c r="M9" s="12">
        <v>0</v>
      </c>
      <c r="N9" s="12">
        <v>0</v>
      </c>
      <c r="O9" s="12">
        <v>0</v>
      </c>
      <c r="P9" s="12">
        <v>21.5</v>
      </c>
      <c r="Q9" s="11">
        <v>0</v>
      </c>
      <c r="R9" s="12">
        <v>0</v>
      </c>
      <c r="S9" s="12">
        <v>0</v>
      </c>
      <c r="T9" s="12">
        <v>0</v>
      </c>
      <c r="U9" s="12">
        <v>0</v>
      </c>
      <c r="V9" s="12">
        <v>0</v>
      </c>
      <c r="W9" s="12">
        <v>0</v>
      </c>
      <c r="X9" s="12">
        <v>0</v>
      </c>
      <c r="Y9" s="12">
        <v>0</v>
      </c>
      <c r="Z9" s="12">
        <v>0</v>
      </c>
      <c r="AA9" s="12">
        <v>0</v>
      </c>
      <c r="AB9" s="11">
        <v>0</v>
      </c>
      <c r="AC9" s="12">
        <v>0</v>
      </c>
      <c r="AD9" s="12">
        <v>0</v>
      </c>
      <c r="AE9" s="12">
        <v>0</v>
      </c>
      <c r="AF9" s="12">
        <v>0</v>
      </c>
      <c r="AG9" s="12">
        <v>0</v>
      </c>
      <c r="AH9" s="12">
        <v>0</v>
      </c>
      <c r="AI9" s="6">
        <f>SUM(F9:AE9)</f>
        <v>21.5</v>
      </c>
      <c r="AJ9" s="10" t="s">
        <v>29</v>
      </c>
    </row>
    <row r="10" spans="1:36" x14ac:dyDescent="0.3">
      <c r="A10" s="10" t="s">
        <v>45</v>
      </c>
      <c r="B10" s="10" t="s">
        <v>218</v>
      </c>
      <c r="C10" s="10" t="s">
        <v>204</v>
      </c>
      <c r="D10" s="10" t="s">
        <v>28</v>
      </c>
      <c r="E10" s="10">
        <v>2008</v>
      </c>
      <c r="F10" s="11">
        <v>0</v>
      </c>
      <c r="G10" s="5">
        <v>0</v>
      </c>
      <c r="H10" s="5">
        <v>0</v>
      </c>
      <c r="I10" s="5">
        <v>0</v>
      </c>
      <c r="J10" s="12">
        <v>0</v>
      </c>
      <c r="K10" s="11">
        <v>0</v>
      </c>
      <c r="L10" s="12">
        <v>0</v>
      </c>
      <c r="M10" s="12">
        <v>0</v>
      </c>
      <c r="N10" s="12">
        <v>0</v>
      </c>
      <c r="O10" s="12">
        <v>0</v>
      </c>
      <c r="P10" s="12">
        <v>15</v>
      </c>
      <c r="Q10" s="12">
        <v>0</v>
      </c>
      <c r="R10" s="12">
        <v>0</v>
      </c>
      <c r="S10" s="9">
        <v>0</v>
      </c>
      <c r="T10" s="12">
        <v>0</v>
      </c>
      <c r="U10" s="12">
        <v>0</v>
      </c>
      <c r="V10" s="12">
        <v>0</v>
      </c>
      <c r="W10" s="12">
        <v>0</v>
      </c>
      <c r="X10" s="12">
        <v>0</v>
      </c>
      <c r="Y10" s="12">
        <v>0</v>
      </c>
      <c r="Z10" s="12">
        <v>0</v>
      </c>
      <c r="AA10" s="12">
        <v>0</v>
      </c>
      <c r="AB10" s="12">
        <v>0</v>
      </c>
      <c r="AC10" s="12">
        <v>0</v>
      </c>
      <c r="AD10" s="12">
        <v>0</v>
      </c>
      <c r="AE10" s="12">
        <v>0</v>
      </c>
      <c r="AF10" s="12">
        <v>0</v>
      </c>
      <c r="AG10" s="12">
        <v>0</v>
      </c>
      <c r="AH10" s="12">
        <v>0</v>
      </c>
      <c r="AI10" s="6">
        <f>SUM(F10:AE10)</f>
        <v>15</v>
      </c>
      <c r="AJ10" s="10" t="s">
        <v>209</v>
      </c>
    </row>
    <row r="11" spans="1:36" ht="17.399999999999999" customHeight="1" x14ac:dyDescent="0.3">
      <c r="A11" s="10" t="s">
        <v>45</v>
      </c>
      <c r="B11" s="10" t="s">
        <v>214</v>
      </c>
      <c r="C11" s="10" t="s">
        <v>204</v>
      </c>
      <c r="D11" s="10" t="s">
        <v>28</v>
      </c>
      <c r="E11" s="10">
        <v>2008</v>
      </c>
      <c r="F11" s="11">
        <v>0</v>
      </c>
      <c r="G11" s="5">
        <v>0</v>
      </c>
      <c r="H11" s="5">
        <v>0</v>
      </c>
      <c r="I11" s="5">
        <v>0</v>
      </c>
      <c r="J11" s="12">
        <v>0</v>
      </c>
      <c r="K11" s="11">
        <v>0</v>
      </c>
      <c r="L11" s="12">
        <v>0</v>
      </c>
      <c r="M11" s="12">
        <v>0</v>
      </c>
      <c r="N11" s="12">
        <v>0</v>
      </c>
      <c r="O11" s="12">
        <v>0</v>
      </c>
      <c r="P11" s="12">
        <v>11</v>
      </c>
      <c r="Q11" s="12">
        <v>0</v>
      </c>
      <c r="R11" s="12">
        <v>0</v>
      </c>
      <c r="S11" s="9">
        <v>0</v>
      </c>
      <c r="T11" s="12">
        <v>0</v>
      </c>
      <c r="U11" s="12">
        <v>0</v>
      </c>
      <c r="V11" s="12">
        <v>0</v>
      </c>
      <c r="W11" s="12">
        <v>0</v>
      </c>
      <c r="X11" s="12">
        <v>0</v>
      </c>
      <c r="Y11" s="12">
        <v>0</v>
      </c>
      <c r="Z11" s="12">
        <v>0</v>
      </c>
      <c r="AA11" s="12">
        <v>0</v>
      </c>
      <c r="AB11" s="12">
        <v>0</v>
      </c>
      <c r="AC11" s="12">
        <v>0</v>
      </c>
      <c r="AD11" s="12">
        <v>0</v>
      </c>
      <c r="AE11" s="12">
        <v>0</v>
      </c>
      <c r="AF11" s="12">
        <v>0</v>
      </c>
      <c r="AG11" s="12">
        <v>0</v>
      </c>
      <c r="AH11" s="12">
        <v>0</v>
      </c>
      <c r="AI11" s="6">
        <f>SUM(F11:AE11)</f>
        <v>11</v>
      </c>
      <c r="AJ11" s="10" t="s">
        <v>209</v>
      </c>
    </row>
    <row r="12" spans="1:36" ht="31.2" x14ac:dyDescent="0.3">
      <c r="A12" s="10" t="s">
        <v>45</v>
      </c>
      <c r="B12" s="10" t="s">
        <v>378</v>
      </c>
      <c r="C12" s="10" t="s">
        <v>364</v>
      </c>
      <c r="D12" s="10" t="s">
        <v>28</v>
      </c>
      <c r="E12" s="10">
        <v>2008</v>
      </c>
      <c r="F12" s="11">
        <v>0</v>
      </c>
      <c r="G12" s="5">
        <v>0</v>
      </c>
      <c r="H12" s="5">
        <v>0</v>
      </c>
      <c r="I12" s="5">
        <v>0</v>
      </c>
      <c r="J12" s="11">
        <v>0</v>
      </c>
      <c r="K12" s="11">
        <v>0</v>
      </c>
      <c r="L12" s="12">
        <v>0</v>
      </c>
      <c r="M12" s="12">
        <v>0</v>
      </c>
      <c r="N12" s="12">
        <v>0</v>
      </c>
      <c r="O12" s="12">
        <v>0</v>
      </c>
      <c r="P12" s="12">
        <v>6.5</v>
      </c>
      <c r="Q12" s="11">
        <v>0</v>
      </c>
      <c r="R12" s="12">
        <v>0</v>
      </c>
      <c r="S12" s="12">
        <v>0</v>
      </c>
      <c r="T12" s="12">
        <v>0</v>
      </c>
      <c r="U12" s="12">
        <v>0</v>
      </c>
      <c r="V12" s="12">
        <v>0</v>
      </c>
      <c r="W12" s="12">
        <v>0</v>
      </c>
      <c r="X12" s="12">
        <v>0</v>
      </c>
      <c r="Y12" s="12">
        <v>0</v>
      </c>
      <c r="Z12" s="12">
        <v>0</v>
      </c>
      <c r="AA12" s="12">
        <v>0</v>
      </c>
      <c r="AB12" s="11">
        <v>0</v>
      </c>
      <c r="AC12" s="12">
        <v>0</v>
      </c>
      <c r="AD12" s="12">
        <v>0</v>
      </c>
      <c r="AE12" s="12">
        <v>0</v>
      </c>
      <c r="AF12" s="12">
        <v>0</v>
      </c>
      <c r="AG12" s="12">
        <v>0</v>
      </c>
      <c r="AH12" s="12">
        <v>0</v>
      </c>
      <c r="AI12" s="6">
        <f>SUM(F12:AE12)</f>
        <v>6.5</v>
      </c>
      <c r="AJ12" s="10" t="s">
        <v>58</v>
      </c>
    </row>
    <row r="13" spans="1:36" x14ac:dyDescent="0.3">
      <c r="A13" s="10" t="s">
        <v>45</v>
      </c>
      <c r="B13" s="10" t="s">
        <v>388</v>
      </c>
      <c r="C13" s="10" t="s">
        <v>364</v>
      </c>
      <c r="D13" s="10" t="s">
        <v>28</v>
      </c>
      <c r="E13" s="10">
        <v>2008</v>
      </c>
      <c r="F13" s="11">
        <v>0</v>
      </c>
      <c r="G13" s="5">
        <v>0</v>
      </c>
      <c r="H13" s="5">
        <v>0</v>
      </c>
      <c r="I13" s="5">
        <v>0</v>
      </c>
      <c r="J13" s="11">
        <v>0</v>
      </c>
      <c r="K13" s="11">
        <v>0</v>
      </c>
      <c r="L13" s="12">
        <v>0</v>
      </c>
      <c r="M13" s="12">
        <v>0</v>
      </c>
      <c r="N13" s="12">
        <v>0</v>
      </c>
      <c r="O13" s="12">
        <v>0</v>
      </c>
      <c r="P13" s="12">
        <v>6.5</v>
      </c>
      <c r="Q13" s="11">
        <v>0</v>
      </c>
      <c r="R13" s="12">
        <v>0</v>
      </c>
      <c r="S13" s="12">
        <v>0</v>
      </c>
      <c r="T13" s="12">
        <v>0</v>
      </c>
      <c r="U13" s="12">
        <v>0</v>
      </c>
      <c r="V13" s="12">
        <v>0</v>
      </c>
      <c r="W13" s="12">
        <v>0</v>
      </c>
      <c r="X13" s="12">
        <v>0</v>
      </c>
      <c r="Y13" s="12">
        <v>0</v>
      </c>
      <c r="Z13" s="12">
        <v>0</v>
      </c>
      <c r="AA13" s="12">
        <v>0</v>
      </c>
      <c r="AB13" s="11">
        <v>0</v>
      </c>
      <c r="AC13" s="12">
        <v>0</v>
      </c>
      <c r="AD13" s="12">
        <v>0</v>
      </c>
      <c r="AE13" s="12">
        <v>0</v>
      </c>
      <c r="AF13" s="12">
        <v>0</v>
      </c>
      <c r="AG13" s="12">
        <v>0</v>
      </c>
      <c r="AH13" s="12">
        <v>0</v>
      </c>
      <c r="AI13" s="6">
        <f>SUM(F13:AE13)</f>
        <v>6.5</v>
      </c>
      <c r="AJ13" s="10" t="s">
        <v>29</v>
      </c>
    </row>
    <row r="14" spans="1:36" ht="26.4" x14ac:dyDescent="0.3">
      <c r="A14" s="10" t="s">
        <v>62</v>
      </c>
      <c r="B14" s="7" t="s">
        <v>67</v>
      </c>
      <c r="C14" s="8" t="s">
        <v>27</v>
      </c>
      <c r="D14" s="8" t="s">
        <v>28</v>
      </c>
      <c r="E14" s="8">
        <v>2017</v>
      </c>
      <c r="F14" s="9">
        <v>0</v>
      </c>
      <c r="G14" s="5">
        <v>0</v>
      </c>
      <c r="H14" s="5">
        <v>0</v>
      </c>
      <c r="I14" s="5">
        <v>0</v>
      </c>
      <c r="J14" s="9">
        <v>0</v>
      </c>
      <c r="K14" s="6">
        <v>0</v>
      </c>
      <c r="L14" s="6">
        <v>0</v>
      </c>
      <c r="M14" s="9">
        <v>0</v>
      </c>
      <c r="N14" s="12">
        <v>0</v>
      </c>
      <c r="O14" s="9">
        <v>0</v>
      </c>
      <c r="P14" s="9">
        <v>0</v>
      </c>
      <c r="Q14" s="9">
        <v>0</v>
      </c>
      <c r="R14" s="9">
        <v>0</v>
      </c>
      <c r="S14" s="9">
        <v>0</v>
      </c>
      <c r="T14" s="9">
        <v>0</v>
      </c>
      <c r="U14" s="9">
        <v>600</v>
      </c>
      <c r="V14" s="9">
        <v>0</v>
      </c>
      <c r="W14" s="12">
        <v>0</v>
      </c>
      <c r="X14" s="6">
        <v>0</v>
      </c>
      <c r="Y14" s="6">
        <v>0</v>
      </c>
      <c r="Z14" s="12">
        <v>0</v>
      </c>
      <c r="AA14" s="12">
        <v>0</v>
      </c>
      <c r="AB14" s="6">
        <v>0</v>
      </c>
      <c r="AC14" s="6">
        <v>0</v>
      </c>
      <c r="AD14" s="6">
        <v>0</v>
      </c>
      <c r="AE14" s="6">
        <v>0</v>
      </c>
      <c r="AF14" s="12">
        <v>0</v>
      </c>
      <c r="AG14" s="12">
        <v>0</v>
      </c>
      <c r="AH14" s="12">
        <v>0</v>
      </c>
      <c r="AI14" s="6">
        <f>SUM(F14:AH14)</f>
        <v>600</v>
      </c>
      <c r="AJ14" s="8" t="s">
        <v>66</v>
      </c>
    </row>
    <row r="15" spans="1:36" ht="46.8" x14ac:dyDescent="0.3">
      <c r="A15" s="10" t="s">
        <v>95</v>
      </c>
      <c r="B15" s="10" t="s">
        <v>96</v>
      </c>
      <c r="C15" s="10" t="s">
        <v>204</v>
      </c>
      <c r="D15" s="10" t="s">
        <v>32</v>
      </c>
      <c r="E15" s="10">
        <v>2008</v>
      </c>
      <c r="F15" s="11">
        <v>0</v>
      </c>
      <c r="G15" s="5">
        <v>0</v>
      </c>
      <c r="H15" s="5">
        <v>0</v>
      </c>
      <c r="I15" s="5">
        <v>0</v>
      </c>
      <c r="J15" s="12">
        <v>0</v>
      </c>
      <c r="K15" s="11">
        <v>0</v>
      </c>
      <c r="L15" s="12">
        <v>0</v>
      </c>
      <c r="M15" s="12">
        <v>1.03</v>
      </c>
      <c r="N15" s="12">
        <v>0</v>
      </c>
      <c r="O15" s="12">
        <v>0</v>
      </c>
      <c r="P15" s="12">
        <v>0</v>
      </c>
      <c r="Q15" s="12">
        <v>0</v>
      </c>
      <c r="R15" s="12">
        <v>0</v>
      </c>
      <c r="S15" s="9">
        <v>0</v>
      </c>
      <c r="T15" s="12">
        <v>0</v>
      </c>
      <c r="U15" s="12">
        <v>0</v>
      </c>
      <c r="V15" s="12">
        <v>0</v>
      </c>
      <c r="W15" s="12">
        <v>0</v>
      </c>
      <c r="X15" s="12">
        <v>0</v>
      </c>
      <c r="Y15" s="12">
        <v>0</v>
      </c>
      <c r="Z15" s="12">
        <v>0</v>
      </c>
      <c r="AA15" s="12">
        <v>0</v>
      </c>
      <c r="AB15" s="12">
        <v>0</v>
      </c>
      <c r="AC15" s="12">
        <v>0</v>
      </c>
      <c r="AD15" s="12">
        <v>0</v>
      </c>
      <c r="AE15" s="12">
        <v>0</v>
      </c>
      <c r="AF15" s="12">
        <v>0</v>
      </c>
      <c r="AG15" s="12">
        <v>0</v>
      </c>
      <c r="AH15" s="12">
        <v>0</v>
      </c>
      <c r="AI15" s="6">
        <f>SUM(F15:AE15)</f>
        <v>1.03</v>
      </c>
      <c r="AJ15" s="10" t="s">
        <v>38</v>
      </c>
    </row>
    <row r="16" spans="1:36" ht="46.8" x14ac:dyDescent="0.3">
      <c r="A16" s="10" t="s">
        <v>95</v>
      </c>
      <c r="B16" s="10" t="s">
        <v>401</v>
      </c>
      <c r="C16" s="10" t="s">
        <v>364</v>
      </c>
      <c r="D16" s="10" t="s">
        <v>32</v>
      </c>
      <c r="E16" s="10">
        <v>2008</v>
      </c>
      <c r="F16" s="11">
        <v>0</v>
      </c>
      <c r="G16" s="5">
        <v>0</v>
      </c>
      <c r="H16" s="5">
        <v>0</v>
      </c>
      <c r="I16" s="5">
        <v>0</v>
      </c>
      <c r="J16" s="11">
        <v>0</v>
      </c>
      <c r="K16" s="11">
        <v>0</v>
      </c>
      <c r="L16" s="12">
        <v>0</v>
      </c>
      <c r="M16" s="12">
        <v>1.03</v>
      </c>
      <c r="N16" s="12">
        <v>0</v>
      </c>
      <c r="O16" s="12">
        <v>0</v>
      </c>
      <c r="P16" s="12">
        <v>0</v>
      </c>
      <c r="Q16" s="11">
        <v>0</v>
      </c>
      <c r="R16" s="12">
        <v>0</v>
      </c>
      <c r="S16" s="12">
        <v>0</v>
      </c>
      <c r="T16" s="12">
        <v>0</v>
      </c>
      <c r="U16" s="12">
        <v>0</v>
      </c>
      <c r="V16" s="12">
        <v>0</v>
      </c>
      <c r="W16" s="12">
        <v>0</v>
      </c>
      <c r="X16" s="12">
        <v>0</v>
      </c>
      <c r="Y16" s="12">
        <v>0</v>
      </c>
      <c r="Z16" s="12">
        <v>0</v>
      </c>
      <c r="AA16" s="12">
        <v>0</v>
      </c>
      <c r="AB16" s="11">
        <v>0</v>
      </c>
      <c r="AC16" s="12">
        <v>0</v>
      </c>
      <c r="AD16" s="12">
        <v>0</v>
      </c>
      <c r="AE16" s="12">
        <v>0</v>
      </c>
      <c r="AF16" s="12">
        <v>0</v>
      </c>
      <c r="AG16" s="12">
        <v>0</v>
      </c>
      <c r="AH16" s="12">
        <v>0</v>
      </c>
      <c r="AI16" s="6">
        <f>SUM(F16:AE16)</f>
        <v>1.03</v>
      </c>
      <c r="AJ16" s="10" t="s">
        <v>38</v>
      </c>
    </row>
    <row r="17" spans="1:36" x14ac:dyDescent="0.3">
      <c r="A17" s="10" t="s">
        <v>62</v>
      </c>
      <c r="B17" s="3" t="s">
        <v>63</v>
      </c>
      <c r="C17" s="3" t="s">
        <v>27</v>
      </c>
      <c r="D17" s="4" t="s">
        <v>32</v>
      </c>
      <c r="E17" s="4">
        <v>2008</v>
      </c>
      <c r="F17" s="5">
        <v>0</v>
      </c>
      <c r="G17" s="5">
        <v>0</v>
      </c>
      <c r="H17" s="5">
        <v>0</v>
      </c>
      <c r="I17" s="5">
        <v>0</v>
      </c>
      <c r="J17" s="5">
        <v>0</v>
      </c>
      <c r="K17" s="6">
        <v>0</v>
      </c>
      <c r="L17" s="6">
        <v>0</v>
      </c>
      <c r="M17" s="5">
        <v>187.4</v>
      </c>
      <c r="N17" s="12">
        <v>0</v>
      </c>
      <c r="O17" s="5">
        <v>0</v>
      </c>
      <c r="P17" s="5">
        <v>0</v>
      </c>
      <c r="Q17" s="5">
        <v>0</v>
      </c>
      <c r="R17" s="5">
        <v>0</v>
      </c>
      <c r="S17" s="5">
        <v>0</v>
      </c>
      <c r="T17" s="5">
        <v>0</v>
      </c>
      <c r="U17" s="5">
        <v>187.4</v>
      </c>
      <c r="V17" s="5">
        <v>0</v>
      </c>
      <c r="W17" s="12">
        <v>0</v>
      </c>
      <c r="X17" s="6">
        <v>0</v>
      </c>
      <c r="Y17" s="6">
        <v>0</v>
      </c>
      <c r="Z17" s="12">
        <v>0</v>
      </c>
      <c r="AA17" s="12">
        <v>0</v>
      </c>
      <c r="AB17" s="6">
        <v>0</v>
      </c>
      <c r="AC17" s="6">
        <v>0</v>
      </c>
      <c r="AD17" s="6">
        <v>0</v>
      </c>
      <c r="AE17" s="6">
        <v>0</v>
      </c>
      <c r="AF17" s="12">
        <v>0</v>
      </c>
      <c r="AG17" s="12">
        <v>0</v>
      </c>
      <c r="AH17" s="12">
        <v>0</v>
      </c>
      <c r="AI17" s="6">
        <f>SUM(F17:AH17)</f>
        <v>374.8</v>
      </c>
      <c r="AJ17" s="4" t="s">
        <v>29</v>
      </c>
    </row>
    <row r="18" spans="1:36" ht="31.2" hidden="1" x14ac:dyDescent="0.3">
      <c r="A18" s="10" t="s">
        <v>206</v>
      </c>
      <c r="B18" s="10" t="s">
        <v>299</v>
      </c>
      <c r="C18" s="10" t="s">
        <v>293</v>
      </c>
      <c r="D18" s="10" t="s">
        <v>28</v>
      </c>
      <c r="E18" s="10">
        <v>2008</v>
      </c>
      <c r="F18" s="11">
        <v>0</v>
      </c>
      <c r="G18" s="5">
        <v>0</v>
      </c>
      <c r="H18" s="5"/>
      <c r="I18" s="5"/>
      <c r="J18" s="12">
        <v>0</v>
      </c>
      <c r="K18" s="11">
        <v>0</v>
      </c>
      <c r="L18" s="12">
        <v>0</v>
      </c>
      <c r="M18" s="12">
        <v>0</v>
      </c>
      <c r="N18" s="12"/>
      <c r="O18" s="12">
        <v>0</v>
      </c>
      <c r="P18" s="12">
        <v>0</v>
      </c>
      <c r="Q18" s="11">
        <v>2</v>
      </c>
      <c r="R18" s="12">
        <v>0</v>
      </c>
      <c r="S18" s="12">
        <v>0</v>
      </c>
      <c r="T18" s="12">
        <v>0</v>
      </c>
      <c r="U18" s="12">
        <v>0</v>
      </c>
      <c r="V18" s="12">
        <v>0</v>
      </c>
      <c r="W18" s="12"/>
      <c r="X18" s="12">
        <v>0</v>
      </c>
      <c r="Y18" s="12">
        <v>0</v>
      </c>
      <c r="Z18" s="12"/>
      <c r="AA18" s="12"/>
      <c r="AB18" s="12">
        <v>0</v>
      </c>
      <c r="AC18" s="12">
        <v>0</v>
      </c>
      <c r="AD18" s="11">
        <v>0</v>
      </c>
      <c r="AE18" s="12">
        <v>0</v>
      </c>
      <c r="AF18" s="12"/>
      <c r="AG18" s="12"/>
      <c r="AH18" s="12"/>
      <c r="AI18" s="6">
        <f>SUM(F18:AE18)</f>
        <v>2</v>
      </c>
      <c r="AJ18" s="10" t="s">
        <v>58</v>
      </c>
    </row>
    <row r="19" spans="1:36" ht="39.6" hidden="1" x14ac:dyDescent="0.3">
      <c r="A19" s="2" t="s">
        <v>103</v>
      </c>
      <c r="B19" s="3" t="s">
        <v>104</v>
      </c>
      <c r="C19" s="4" t="s">
        <v>27</v>
      </c>
      <c r="D19" s="4" t="s">
        <v>28</v>
      </c>
      <c r="E19" s="4">
        <v>2008</v>
      </c>
      <c r="F19" s="5">
        <v>224.9</v>
      </c>
      <c r="G19" s="5">
        <v>0</v>
      </c>
      <c r="H19" s="5"/>
      <c r="I19" s="5"/>
      <c r="J19" s="5">
        <v>60</v>
      </c>
      <c r="K19" s="6">
        <v>0</v>
      </c>
      <c r="L19" s="6">
        <v>0</v>
      </c>
      <c r="M19" s="5">
        <v>0</v>
      </c>
      <c r="N19" s="5"/>
      <c r="O19" s="5">
        <v>0</v>
      </c>
      <c r="P19" s="5">
        <v>0</v>
      </c>
      <c r="Q19" s="5">
        <v>0</v>
      </c>
      <c r="R19" s="5">
        <v>0</v>
      </c>
      <c r="S19" s="5">
        <v>0</v>
      </c>
      <c r="T19" s="5">
        <v>0</v>
      </c>
      <c r="U19" s="5">
        <v>0</v>
      </c>
      <c r="V19" s="5">
        <v>0</v>
      </c>
      <c r="W19" s="5"/>
      <c r="X19" s="6">
        <v>0</v>
      </c>
      <c r="Y19" s="6">
        <v>0</v>
      </c>
      <c r="Z19" s="6"/>
      <c r="AA19" s="6"/>
      <c r="AB19" s="6">
        <v>0</v>
      </c>
      <c r="AC19" s="6">
        <v>0</v>
      </c>
      <c r="AD19" s="6">
        <v>0</v>
      </c>
      <c r="AE19" s="6">
        <v>0</v>
      </c>
      <c r="AF19" s="6"/>
      <c r="AG19" s="6"/>
      <c r="AH19" s="6"/>
      <c r="AI19" s="6">
        <f>SUM(F19:AE19)</f>
        <v>284.89999999999998</v>
      </c>
      <c r="AJ19" s="4" t="s">
        <v>29</v>
      </c>
    </row>
    <row r="20" spans="1:36" ht="31.2" hidden="1" x14ac:dyDescent="0.3">
      <c r="A20" s="28" t="s">
        <v>45</v>
      </c>
      <c r="B20" s="29" t="s">
        <v>681</v>
      </c>
      <c r="C20" s="27" t="s">
        <v>354</v>
      </c>
      <c r="D20" s="28" t="s">
        <v>32</v>
      </c>
      <c r="E20" s="28">
        <v>2019</v>
      </c>
      <c r="F20" s="28">
        <v>0.17499999999999999</v>
      </c>
      <c r="G20" s="28">
        <v>0</v>
      </c>
      <c r="H20" s="28">
        <v>0</v>
      </c>
      <c r="I20" s="28">
        <v>0</v>
      </c>
      <c r="J20" s="28">
        <v>0</v>
      </c>
      <c r="K20" s="28">
        <v>1.6</v>
      </c>
      <c r="L20" s="28">
        <v>0</v>
      </c>
      <c r="M20" s="28">
        <v>0</v>
      </c>
      <c r="N20" s="28">
        <v>0</v>
      </c>
      <c r="O20" s="28">
        <v>0</v>
      </c>
      <c r="P20" s="28">
        <v>0</v>
      </c>
      <c r="Q20" s="28">
        <v>0</v>
      </c>
      <c r="R20" s="28">
        <v>0</v>
      </c>
      <c r="S20" s="28">
        <v>0</v>
      </c>
      <c r="T20" s="28">
        <v>0</v>
      </c>
      <c r="U20" s="28">
        <v>0</v>
      </c>
      <c r="V20" s="28">
        <v>0</v>
      </c>
      <c r="W20" s="30">
        <v>0</v>
      </c>
      <c r="X20" s="28">
        <v>0</v>
      </c>
      <c r="Y20" s="28">
        <v>0</v>
      </c>
      <c r="Z20" s="27">
        <v>0</v>
      </c>
      <c r="AA20" s="28">
        <v>0</v>
      </c>
      <c r="AB20" s="28">
        <v>0</v>
      </c>
      <c r="AC20" s="28">
        <v>0</v>
      </c>
      <c r="AD20" s="28">
        <v>0</v>
      </c>
      <c r="AE20" s="28">
        <v>0</v>
      </c>
      <c r="AF20" s="26">
        <v>0</v>
      </c>
      <c r="AG20" s="26">
        <v>0</v>
      </c>
      <c r="AH20" s="26">
        <v>0</v>
      </c>
      <c r="AI20" s="26">
        <f>SUM(F20:AE20)</f>
        <v>1.7750000000000001</v>
      </c>
      <c r="AJ20" s="27" t="s">
        <v>294</v>
      </c>
    </row>
    <row r="21" spans="1:36" ht="31.2" hidden="1" x14ac:dyDescent="0.3">
      <c r="A21" s="28" t="s">
        <v>45</v>
      </c>
      <c r="B21" s="29" t="s">
        <v>686</v>
      </c>
      <c r="C21" s="27" t="s">
        <v>354</v>
      </c>
      <c r="D21" s="28" t="s">
        <v>32</v>
      </c>
      <c r="E21" s="28">
        <v>2017</v>
      </c>
      <c r="F21" s="28">
        <v>0</v>
      </c>
      <c r="G21" s="28">
        <v>0</v>
      </c>
      <c r="H21" s="28">
        <v>0</v>
      </c>
      <c r="I21" s="28">
        <v>0</v>
      </c>
      <c r="J21" s="28">
        <v>0</v>
      </c>
      <c r="K21" s="28">
        <v>0.7</v>
      </c>
      <c r="L21" s="28">
        <v>0</v>
      </c>
      <c r="M21" s="28">
        <v>0</v>
      </c>
      <c r="N21" s="28">
        <v>0</v>
      </c>
      <c r="O21" s="28">
        <v>0</v>
      </c>
      <c r="P21" s="28">
        <v>0</v>
      </c>
      <c r="Q21" s="28">
        <v>0</v>
      </c>
      <c r="R21" s="28">
        <v>0</v>
      </c>
      <c r="S21" s="28">
        <v>0</v>
      </c>
      <c r="T21" s="28">
        <v>0</v>
      </c>
      <c r="U21" s="28">
        <v>0</v>
      </c>
      <c r="V21" s="28">
        <v>0</v>
      </c>
      <c r="W21" s="28">
        <v>1.5</v>
      </c>
      <c r="X21" s="28">
        <v>0</v>
      </c>
      <c r="Y21" s="28">
        <v>0</v>
      </c>
      <c r="Z21" s="27">
        <v>0</v>
      </c>
      <c r="AA21" s="28">
        <v>0</v>
      </c>
      <c r="AB21" s="28">
        <v>0</v>
      </c>
      <c r="AC21" s="28">
        <v>0</v>
      </c>
      <c r="AD21" s="28">
        <v>0.5</v>
      </c>
      <c r="AE21" s="28">
        <v>0</v>
      </c>
      <c r="AF21" s="28">
        <v>0.5</v>
      </c>
      <c r="AG21" s="26">
        <v>0</v>
      </c>
      <c r="AH21" s="28">
        <v>0.34799999999999998</v>
      </c>
      <c r="AI21" s="26">
        <f>SUM(F21:AH21)</f>
        <v>3.548</v>
      </c>
      <c r="AJ21" s="27" t="s">
        <v>294</v>
      </c>
    </row>
    <row r="22" spans="1:36" ht="31.2" hidden="1" x14ac:dyDescent="0.3">
      <c r="A22" s="28" t="s">
        <v>704</v>
      </c>
      <c r="B22" s="29" t="s">
        <v>691</v>
      </c>
      <c r="C22" s="27" t="s">
        <v>354</v>
      </c>
      <c r="D22" s="28" t="s">
        <v>28</v>
      </c>
      <c r="E22" s="28">
        <v>2014</v>
      </c>
      <c r="F22" s="28">
        <v>1</v>
      </c>
      <c r="G22" s="28">
        <v>0</v>
      </c>
      <c r="H22" s="28">
        <v>0</v>
      </c>
      <c r="I22" s="28">
        <v>0</v>
      </c>
      <c r="J22" s="28">
        <v>0</v>
      </c>
      <c r="K22" s="28">
        <v>0.5</v>
      </c>
      <c r="L22" s="28">
        <v>0</v>
      </c>
      <c r="M22" s="28">
        <v>0</v>
      </c>
      <c r="N22" s="28">
        <v>0</v>
      </c>
      <c r="O22" s="28">
        <v>0</v>
      </c>
      <c r="P22" s="28">
        <v>0</v>
      </c>
      <c r="Q22" s="28">
        <v>0</v>
      </c>
      <c r="R22" s="28">
        <v>0</v>
      </c>
      <c r="S22" s="28">
        <v>0</v>
      </c>
      <c r="T22" s="28">
        <v>0</v>
      </c>
      <c r="U22" s="28">
        <v>0</v>
      </c>
      <c r="V22" s="28">
        <v>0</v>
      </c>
      <c r="W22" s="28">
        <v>0</v>
      </c>
      <c r="X22" s="28">
        <v>0</v>
      </c>
      <c r="Y22" s="28">
        <v>0</v>
      </c>
      <c r="Z22" s="27">
        <v>0</v>
      </c>
      <c r="AA22" s="28">
        <v>0</v>
      </c>
      <c r="AB22" s="28">
        <v>0</v>
      </c>
      <c r="AC22" s="28">
        <v>0</v>
      </c>
      <c r="AD22" s="28">
        <v>0</v>
      </c>
      <c r="AE22" s="28">
        <v>0</v>
      </c>
      <c r="AF22" s="28">
        <v>0</v>
      </c>
      <c r="AG22" s="26">
        <v>0</v>
      </c>
      <c r="AH22" s="28">
        <v>0</v>
      </c>
      <c r="AI22" s="26">
        <f>SUM(F22:AH22)</f>
        <v>1.5</v>
      </c>
      <c r="AJ22" s="27" t="s">
        <v>294</v>
      </c>
    </row>
    <row r="23" spans="1:36" ht="26.4" hidden="1" x14ac:dyDescent="0.3">
      <c r="A23" s="2" t="s">
        <v>103</v>
      </c>
      <c r="B23" s="3" t="s">
        <v>107</v>
      </c>
      <c r="C23" s="4" t="s">
        <v>27</v>
      </c>
      <c r="D23" s="4" t="s">
        <v>28</v>
      </c>
      <c r="E23" s="4">
        <v>2008</v>
      </c>
      <c r="F23" s="5">
        <v>0</v>
      </c>
      <c r="G23" s="5">
        <v>0</v>
      </c>
      <c r="H23" s="5"/>
      <c r="I23" s="5"/>
      <c r="J23" s="5">
        <v>0</v>
      </c>
      <c r="K23" s="6">
        <v>0</v>
      </c>
      <c r="L23" s="6">
        <v>0</v>
      </c>
      <c r="M23" s="5">
        <v>105</v>
      </c>
      <c r="N23" s="5"/>
      <c r="O23" s="5">
        <v>0</v>
      </c>
      <c r="P23" s="5">
        <v>0</v>
      </c>
      <c r="Q23" s="5">
        <v>0</v>
      </c>
      <c r="R23" s="5">
        <v>0</v>
      </c>
      <c r="S23" s="5">
        <v>0</v>
      </c>
      <c r="T23" s="5">
        <v>0</v>
      </c>
      <c r="U23" s="5">
        <v>30</v>
      </c>
      <c r="V23" s="5">
        <v>0</v>
      </c>
      <c r="W23" s="5"/>
      <c r="X23" s="6">
        <v>0</v>
      </c>
      <c r="Y23" s="6">
        <v>0</v>
      </c>
      <c r="Z23" s="6"/>
      <c r="AA23" s="6"/>
      <c r="AB23" s="6">
        <v>0</v>
      </c>
      <c r="AC23" s="6">
        <v>0</v>
      </c>
      <c r="AD23" s="6">
        <v>0</v>
      </c>
      <c r="AE23" s="6">
        <v>0</v>
      </c>
      <c r="AF23" s="6"/>
      <c r="AG23" s="6"/>
      <c r="AH23" s="6"/>
      <c r="AI23" s="6">
        <f t="shared" ref="AI23:AI28" si="0">SUM(F23:AE23)</f>
        <v>135</v>
      </c>
      <c r="AJ23" s="4" t="s">
        <v>29</v>
      </c>
    </row>
    <row r="24" spans="1:36" hidden="1" x14ac:dyDescent="0.3">
      <c r="A24" s="2" t="s">
        <v>147</v>
      </c>
      <c r="B24" s="3" t="s">
        <v>164</v>
      </c>
      <c r="C24" s="3" t="s">
        <v>27</v>
      </c>
      <c r="D24" s="4" t="s">
        <v>32</v>
      </c>
      <c r="E24" s="4">
        <v>2008</v>
      </c>
      <c r="F24" s="5">
        <v>0</v>
      </c>
      <c r="G24" s="5">
        <v>0</v>
      </c>
      <c r="H24" s="5"/>
      <c r="I24" s="5"/>
      <c r="J24" s="5">
        <v>0</v>
      </c>
      <c r="K24" s="6">
        <v>0</v>
      </c>
      <c r="L24" s="6">
        <v>0</v>
      </c>
      <c r="M24" s="5">
        <v>180</v>
      </c>
      <c r="N24" s="5"/>
      <c r="O24" s="5">
        <v>0</v>
      </c>
      <c r="P24" s="5">
        <v>0</v>
      </c>
      <c r="Q24" s="5">
        <v>0</v>
      </c>
      <c r="R24" s="5">
        <v>0</v>
      </c>
      <c r="S24" s="5">
        <v>0</v>
      </c>
      <c r="T24" s="5">
        <v>0</v>
      </c>
      <c r="U24" s="5">
        <v>0</v>
      </c>
      <c r="V24" s="5">
        <v>0</v>
      </c>
      <c r="W24" s="5"/>
      <c r="X24" s="6">
        <v>0</v>
      </c>
      <c r="Y24" s="6">
        <v>0</v>
      </c>
      <c r="Z24" s="6"/>
      <c r="AA24" s="6"/>
      <c r="AB24" s="6">
        <v>0</v>
      </c>
      <c r="AC24" s="6">
        <v>0</v>
      </c>
      <c r="AD24" s="6">
        <v>0</v>
      </c>
      <c r="AE24" s="6">
        <v>0</v>
      </c>
      <c r="AF24" s="6"/>
      <c r="AG24" s="6"/>
      <c r="AH24" s="6"/>
      <c r="AI24" s="6">
        <f t="shared" si="0"/>
        <v>180</v>
      </c>
      <c r="AJ24" s="4" t="s">
        <v>29</v>
      </c>
    </row>
    <row r="25" spans="1:36" ht="26.4" hidden="1" x14ac:dyDescent="0.3">
      <c r="A25" s="2" t="s">
        <v>147</v>
      </c>
      <c r="B25" s="3" t="s">
        <v>165</v>
      </c>
      <c r="C25" s="4" t="s">
        <v>27</v>
      </c>
      <c r="D25" s="4" t="s">
        <v>28</v>
      </c>
      <c r="E25" s="4">
        <v>2008</v>
      </c>
      <c r="F25" s="5">
        <v>0.3</v>
      </c>
      <c r="G25" s="5">
        <v>0</v>
      </c>
      <c r="H25" s="5"/>
      <c r="I25" s="5"/>
      <c r="J25" s="5">
        <v>0.05</v>
      </c>
      <c r="K25" s="6">
        <v>0</v>
      </c>
      <c r="L25" s="6">
        <v>0</v>
      </c>
      <c r="M25" s="5">
        <v>0</v>
      </c>
      <c r="N25" s="5"/>
      <c r="O25" s="5">
        <v>0</v>
      </c>
      <c r="P25" s="5">
        <v>0</v>
      </c>
      <c r="Q25" s="5">
        <v>0</v>
      </c>
      <c r="R25" s="5">
        <v>0</v>
      </c>
      <c r="S25" s="5">
        <v>0</v>
      </c>
      <c r="T25" s="5">
        <v>0</v>
      </c>
      <c r="U25" s="5">
        <v>0</v>
      </c>
      <c r="V25" s="5">
        <v>0</v>
      </c>
      <c r="W25" s="5"/>
      <c r="X25" s="6">
        <v>0</v>
      </c>
      <c r="Y25" s="6">
        <v>0</v>
      </c>
      <c r="Z25" s="6"/>
      <c r="AA25" s="6"/>
      <c r="AB25" s="6">
        <v>0</v>
      </c>
      <c r="AC25" s="6">
        <v>0</v>
      </c>
      <c r="AD25" s="6">
        <v>0</v>
      </c>
      <c r="AE25" s="6">
        <v>0</v>
      </c>
      <c r="AF25" s="6"/>
      <c r="AG25" s="6"/>
      <c r="AH25" s="6"/>
      <c r="AI25" s="6">
        <f t="shared" si="0"/>
        <v>0.35</v>
      </c>
      <c r="AJ25" s="4" t="s">
        <v>38</v>
      </c>
    </row>
    <row r="26" spans="1:36" hidden="1" x14ac:dyDescent="0.3">
      <c r="A26" s="2" t="s">
        <v>147</v>
      </c>
      <c r="B26" s="3" t="s">
        <v>164</v>
      </c>
      <c r="C26" s="4" t="s">
        <v>27</v>
      </c>
      <c r="D26" s="4" t="s">
        <v>32</v>
      </c>
      <c r="E26" s="4">
        <v>2008</v>
      </c>
      <c r="F26" s="5">
        <v>0</v>
      </c>
      <c r="G26" s="5">
        <v>0</v>
      </c>
      <c r="H26" s="5"/>
      <c r="I26" s="5"/>
      <c r="J26" s="5">
        <v>0</v>
      </c>
      <c r="K26" s="6">
        <v>0</v>
      </c>
      <c r="L26" s="6">
        <v>0</v>
      </c>
      <c r="M26" s="5">
        <v>1.9430000000000001</v>
      </c>
      <c r="N26" s="5"/>
      <c r="O26" s="5">
        <v>0</v>
      </c>
      <c r="P26" s="5">
        <v>0</v>
      </c>
      <c r="Q26" s="5">
        <v>0</v>
      </c>
      <c r="R26" s="5">
        <v>0</v>
      </c>
      <c r="S26" s="5">
        <v>0</v>
      </c>
      <c r="T26" s="5">
        <v>0</v>
      </c>
      <c r="U26" s="5">
        <v>0</v>
      </c>
      <c r="V26" s="5">
        <v>0</v>
      </c>
      <c r="W26" s="5"/>
      <c r="X26" s="6">
        <v>0</v>
      </c>
      <c r="Y26" s="6">
        <v>0</v>
      </c>
      <c r="Z26" s="6"/>
      <c r="AA26" s="6"/>
      <c r="AB26" s="6">
        <v>0</v>
      </c>
      <c r="AC26" s="6">
        <v>0</v>
      </c>
      <c r="AD26" s="6">
        <v>0</v>
      </c>
      <c r="AE26" s="6">
        <v>0</v>
      </c>
      <c r="AF26" s="6"/>
      <c r="AG26" s="6"/>
      <c r="AH26" s="6"/>
      <c r="AI26" s="6">
        <f t="shared" si="0"/>
        <v>1.9430000000000001</v>
      </c>
      <c r="AJ26" s="4" t="s">
        <v>38</v>
      </c>
    </row>
    <row r="27" spans="1:36" hidden="1" x14ac:dyDescent="0.3">
      <c r="A27" s="2" t="s">
        <v>147</v>
      </c>
      <c r="B27" s="3" t="s">
        <v>173</v>
      </c>
      <c r="C27" s="4" t="s">
        <v>27</v>
      </c>
      <c r="D27" s="4" t="s">
        <v>32</v>
      </c>
      <c r="E27" s="4">
        <v>2008</v>
      </c>
      <c r="F27" s="5">
        <v>0</v>
      </c>
      <c r="G27" s="5">
        <v>0</v>
      </c>
      <c r="H27" s="5"/>
      <c r="I27" s="5"/>
      <c r="J27" s="5">
        <v>0</v>
      </c>
      <c r="K27" s="6">
        <v>0</v>
      </c>
      <c r="L27" s="6">
        <v>0</v>
      </c>
      <c r="M27" s="5">
        <v>180</v>
      </c>
      <c r="N27" s="5"/>
      <c r="O27" s="5">
        <v>0</v>
      </c>
      <c r="P27" s="5">
        <v>0</v>
      </c>
      <c r="Q27" s="5">
        <v>0</v>
      </c>
      <c r="R27" s="5">
        <v>0</v>
      </c>
      <c r="S27" s="5">
        <v>0</v>
      </c>
      <c r="T27" s="5">
        <v>0</v>
      </c>
      <c r="U27" s="5">
        <v>27</v>
      </c>
      <c r="V27" s="5">
        <v>0</v>
      </c>
      <c r="W27" s="5"/>
      <c r="X27" s="6">
        <v>0</v>
      </c>
      <c r="Y27" s="6">
        <v>0</v>
      </c>
      <c r="Z27" s="6"/>
      <c r="AA27" s="6"/>
      <c r="AB27" s="6">
        <v>0</v>
      </c>
      <c r="AC27" s="6">
        <v>0</v>
      </c>
      <c r="AD27" s="6">
        <v>0</v>
      </c>
      <c r="AE27" s="6">
        <v>0</v>
      </c>
      <c r="AF27" s="6"/>
      <c r="AG27" s="6"/>
      <c r="AH27" s="6"/>
      <c r="AI27" s="6">
        <f t="shared" si="0"/>
        <v>207</v>
      </c>
      <c r="AJ27" s="4" t="s">
        <v>29</v>
      </c>
    </row>
    <row r="28" spans="1:36" ht="31.2" hidden="1" x14ac:dyDescent="0.3">
      <c r="A28" s="10" t="s">
        <v>147</v>
      </c>
      <c r="B28" s="10" t="s">
        <v>263</v>
      </c>
      <c r="C28" s="10" t="s">
        <v>204</v>
      </c>
      <c r="D28" s="10" t="s">
        <v>28</v>
      </c>
      <c r="E28" s="10">
        <v>2008</v>
      </c>
      <c r="F28" s="11">
        <v>20</v>
      </c>
      <c r="G28" s="5">
        <v>0</v>
      </c>
      <c r="H28" s="5"/>
      <c r="I28" s="5"/>
      <c r="J28" s="12">
        <v>10.3</v>
      </c>
      <c r="K28" s="11">
        <v>0</v>
      </c>
      <c r="L28" s="12">
        <v>0</v>
      </c>
      <c r="M28" s="12">
        <v>0</v>
      </c>
      <c r="N28" s="12"/>
      <c r="O28" s="12">
        <v>0</v>
      </c>
      <c r="P28" s="12">
        <v>0</v>
      </c>
      <c r="Q28" s="12">
        <v>0</v>
      </c>
      <c r="R28" s="12">
        <v>0</v>
      </c>
      <c r="S28" s="9">
        <v>0</v>
      </c>
      <c r="T28" s="12">
        <v>0</v>
      </c>
      <c r="U28" s="12">
        <v>0</v>
      </c>
      <c r="V28" s="12">
        <v>0</v>
      </c>
      <c r="W28" s="12"/>
      <c r="X28" s="12">
        <v>0</v>
      </c>
      <c r="Y28" s="12">
        <v>0</v>
      </c>
      <c r="Z28" s="12"/>
      <c r="AA28" s="12"/>
      <c r="AB28" s="12">
        <v>0</v>
      </c>
      <c r="AC28" s="12">
        <v>0</v>
      </c>
      <c r="AD28" s="12">
        <v>0</v>
      </c>
      <c r="AE28" s="12">
        <v>0</v>
      </c>
      <c r="AF28" s="12"/>
      <c r="AG28" s="12"/>
      <c r="AH28" s="12"/>
      <c r="AI28" s="6">
        <f t="shared" si="0"/>
        <v>30.3</v>
      </c>
      <c r="AJ28" s="10" t="s">
        <v>58</v>
      </c>
    </row>
    <row r="29" spans="1:36" ht="93.6" hidden="1" x14ac:dyDescent="0.3">
      <c r="A29" s="28" t="s">
        <v>45</v>
      </c>
      <c r="B29" s="29" t="s">
        <v>682</v>
      </c>
      <c r="C29" s="27" t="s">
        <v>354</v>
      </c>
      <c r="D29" s="28" t="s">
        <v>32</v>
      </c>
      <c r="E29" s="28">
        <v>2019</v>
      </c>
      <c r="F29" s="28">
        <v>1</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30">
        <v>0</v>
      </c>
      <c r="X29" s="28">
        <v>0</v>
      </c>
      <c r="Y29" s="28">
        <v>0</v>
      </c>
      <c r="Z29" s="27">
        <v>0</v>
      </c>
      <c r="AA29" s="28">
        <v>0</v>
      </c>
      <c r="AB29" s="28">
        <v>0</v>
      </c>
      <c r="AC29" s="28">
        <v>0</v>
      </c>
      <c r="AD29" s="28">
        <v>0</v>
      </c>
      <c r="AE29" s="28">
        <v>0</v>
      </c>
      <c r="AF29" s="26">
        <v>0.5</v>
      </c>
      <c r="AG29" s="26">
        <v>0</v>
      </c>
      <c r="AH29" s="26">
        <v>0</v>
      </c>
      <c r="AI29" s="26">
        <f>SUM(F29:AH29)</f>
        <v>1.5</v>
      </c>
      <c r="AJ29" s="27" t="s">
        <v>294</v>
      </c>
    </row>
    <row r="30" spans="1:36" ht="93.6" hidden="1" x14ac:dyDescent="0.3">
      <c r="A30" s="28" t="s">
        <v>45</v>
      </c>
      <c r="B30" s="29" t="s">
        <v>683</v>
      </c>
      <c r="C30" s="27" t="s">
        <v>354</v>
      </c>
      <c r="D30" s="28" t="s">
        <v>32</v>
      </c>
      <c r="E30" s="28">
        <v>2019</v>
      </c>
      <c r="F30" s="28">
        <v>0.5</v>
      </c>
      <c r="G30" s="28">
        <v>0</v>
      </c>
      <c r="H30" s="28">
        <v>0</v>
      </c>
      <c r="I30" s="28">
        <v>0</v>
      </c>
      <c r="J30" s="28">
        <v>0</v>
      </c>
      <c r="K30" s="28">
        <v>0</v>
      </c>
      <c r="L30" s="28">
        <v>0</v>
      </c>
      <c r="M30" s="28">
        <v>0</v>
      </c>
      <c r="N30" s="28">
        <v>0</v>
      </c>
      <c r="O30" s="28">
        <v>0</v>
      </c>
      <c r="P30" s="28">
        <v>0</v>
      </c>
      <c r="Q30" s="28">
        <v>0</v>
      </c>
      <c r="R30" s="28">
        <v>0</v>
      </c>
      <c r="S30" s="28">
        <v>0</v>
      </c>
      <c r="T30" s="28">
        <v>0</v>
      </c>
      <c r="U30" s="28">
        <v>0</v>
      </c>
      <c r="V30" s="28">
        <v>0</v>
      </c>
      <c r="W30" s="30">
        <v>2</v>
      </c>
      <c r="X30" s="28">
        <v>0</v>
      </c>
      <c r="Y30" s="28">
        <v>0</v>
      </c>
      <c r="Z30" s="27">
        <v>0</v>
      </c>
      <c r="AA30" s="28">
        <v>0</v>
      </c>
      <c r="AB30" s="28">
        <v>0</v>
      </c>
      <c r="AC30" s="28">
        <v>0</v>
      </c>
      <c r="AD30" s="28">
        <v>0</v>
      </c>
      <c r="AE30" s="28">
        <v>0</v>
      </c>
      <c r="AF30" s="26">
        <v>0</v>
      </c>
      <c r="AG30" s="26">
        <v>0</v>
      </c>
      <c r="AH30" s="26">
        <v>0</v>
      </c>
      <c r="AI30" s="26">
        <f>SUM(F30:AE30)</f>
        <v>2.5</v>
      </c>
      <c r="AJ30" s="27" t="s">
        <v>294</v>
      </c>
    </row>
    <row r="31" spans="1:36" ht="46.8" hidden="1" x14ac:dyDescent="0.3">
      <c r="A31" s="28" t="s">
        <v>206</v>
      </c>
      <c r="B31" s="29" t="s">
        <v>689</v>
      </c>
      <c r="C31" s="27" t="s">
        <v>354</v>
      </c>
      <c r="D31" s="28" t="s">
        <v>28</v>
      </c>
      <c r="E31" s="28">
        <v>2017</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30">
        <v>2</v>
      </c>
      <c r="X31" s="28">
        <v>0</v>
      </c>
      <c r="Y31" s="28">
        <v>0</v>
      </c>
      <c r="Z31" s="27">
        <v>0</v>
      </c>
      <c r="AA31" s="28">
        <v>0</v>
      </c>
      <c r="AB31" s="28">
        <v>0</v>
      </c>
      <c r="AC31" s="28">
        <v>0</v>
      </c>
      <c r="AD31" s="28">
        <v>0</v>
      </c>
      <c r="AE31" s="28">
        <v>0</v>
      </c>
      <c r="AF31" s="28">
        <v>0</v>
      </c>
      <c r="AG31" s="26">
        <v>0</v>
      </c>
      <c r="AH31" s="28">
        <v>0</v>
      </c>
      <c r="AI31" s="26">
        <f>SUM(F31:AH31)</f>
        <v>2</v>
      </c>
      <c r="AJ31" s="27" t="s">
        <v>294</v>
      </c>
    </row>
    <row r="32" spans="1:36" ht="31.2" hidden="1" x14ac:dyDescent="0.3">
      <c r="A32" s="28" t="s">
        <v>206</v>
      </c>
      <c r="B32" s="29" t="s">
        <v>690</v>
      </c>
      <c r="C32" s="27" t="s">
        <v>354</v>
      </c>
      <c r="D32" s="28" t="s">
        <v>28</v>
      </c>
      <c r="E32" s="28">
        <v>2016</v>
      </c>
      <c r="F32" s="28">
        <v>0</v>
      </c>
      <c r="G32" s="28">
        <v>0</v>
      </c>
      <c r="H32" s="28">
        <v>0</v>
      </c>
      <c r="I32" s="28">
        <v>0</v>
      </c>
      <c r="J32" s="28">
        <v>0</v>
      </c>
      <c r="K32" s="28">
        <v>0</v>
      </c>
      <c r="L32" s="28">
        <v>0</v>
      </c>
      <c r="M32" s="28">
        <v>0</v>
      </c>
      <c r="N32" s="28">
        <v>0</v>
      </c>
      <c r="O32" s="28">
        <v>0</v>
      </c>
      <c r="P32" s="28">
        <v>0</v>
      </c>
      <c r="Q32" s="28">
        <v>0</v>
      </c>
      <c r="R32" s="28">
        <v>0</v>
      </c>
      <c r="S32" s="28">
        <v>0</v>
      </c>
      <c r="T32" s="28">
        <v>0</v>
      </c>
      <c r="U32" s="28">
        <v>0</v>
      </c>
      <c r="V32" s="28">
        <v>0</v>
      </c>
      <c r="W32" s="30">
        <v>2</v>
      </c>
      <c r="X32" s="28">
        <v>0</v>
      </c>
      <c r="Y32" s="28">
        <v>0</v>
      </c>
      <c r="Z32" s="27">
        <v>0</v>
      </c>
      <c r="AA32" s="28">
        <v>0</v>
      </c>
      <c r="AB32" s="28">
        <v>0</v>
      </c>
      <c r="AC32" s="28">
        <v>0</v>
      </c>
      <c r="AD32" s="28">
        <v>0</v>
      </c>
      <c r="AE32" s="28">
        <v>0</v>
      </c>
      <c r="AF32" s="28">
        <v>0</v>
      </c>
      <c r="AG32" s="26">
        <v>0</v>
      </c>
      <c r="AH32" s="28">
        <v>0</v>
      </c>
      <c r="AI32" s="26">
        <f>SUM(F32:AH32)</f>
        <v>2</v>
      </c>
      <c r="AJ32" s="27" t="s">
        <v>294</v>
      </c>
    </row>
    <row r="33" spans="1:36" ht="31.2" hidden="1" x14ac:dyDescent="0.3">
      <c r="A33" s="28" t="s">
        <v>45</v>
      </c>
      <c r="B33" s="29" t="s">
        <v>684</v>
      </c>
      <c r="C33" s="27" t="s">
        <v>354</v>
      </c>
      <c r="D33" s="28" t="s">
        <v>28</v>
      </c>
      <c r="E33" s="28">
        <v>2017</v>
      </c>
      <c r="F33" s="28">
        <v>0</v>
      </c>
      <c r="G33" s="28">
        <v>0</v>
      </c>
      <c r="H33" s="28">
        <v>0</v>
      </c>
      <c r="I33" s="28">
        <v>0</v>
      </c>
      <c r="J33" s="28">
        <v>0</v>
      </c>
      <c r="K33" s="28">
        <v>0</v>
      </c>
      <c r="L33" s="28">
        <v>0</v>
      </c>
      <c r="M33" s="28">
        <v>0</v>
      </c>
      <c r="N33" s="28">
        <v>0</v>
      </c>
      <c r="O33" s="28">
        <v>0</v>
      </c>
      <c r="P33" s="28">
        <v>0</v>
      </c>
      <c r="Q33" s="28">
        <v>0</v>
      </c>
      <c r="R33" s="28">
        <v>0</v>
      </c>
      <c r="S33" s="28">
        <v>0</v>
      </c>
      <c r="T33" s="28">
        <v>0</v>
      </c>
      <c r="U33" s="28">
        <v>0</v>
      </c>
      <c r="V33" s="28">
        <v>0</v>
      </c>
      <c r="W33" s="30">
        <v>1.5</v>
      </c>
      <c r="X33" s="28">
        <v>0</v>
      </c>
      <c r="Y33" s="28">
        <v>0</v>
      </c>
      <c r="Z33" s="27">
        <v>0</v>
      </c>
      <c r="AA33" s="28">
        <v>0</v>
      </c>
      <c r="AB33" s="28">
        <v>0</v>
      </c>
      <c r="AC33" s="28">
        <v>0</v>
      </c>
      <c r="AD33" s="28">
        <v>0</v>
      </c>
      <c r="AE33" s="28">
        <v>0</v>
      </c>
      <c r="AF33" s="26">
        <v>0</v>
      </c>
      <c r="AG33" s="26">
        <v>0</v>
      </c>
      <c r="AH33" s="26">
        <v>0</v>
      </c>
      <c r="AI33" s="26">
        <f>SUM(F33:AH33)</f>
        <v>1.5</v>
      </c>
      <c r="AJ33" s="27" t="s">
        <v>294</v>
      </c>
    </row>
    <row r="34" spans="1:36" ht="31.2" hidden="1" x14ac:dyDescent="0.3">
      <c r="A34" s="10" t="s">
        <v>147</v>
      </c>
      <c r="B34" s="10" t="s">
        <v>264</v>
      </c>
      <c r="C34" s="10" t="s">
        <v>204</v>
      </c>
      <c r="D34" s="10" t="s">
        <v>28</v>
      </c>
      <c r="E34" s="10">
        <v>2008</v>
      </c>
      <c r="F34" s="11">
        <v>0.15</v>
      </c>
      <c r="G34" s="5">
        <v>0</v>
      </c>
      <c r="H34" s="5"/>
      <c r="I34" s="5"/>
      <c r="J34" s="12">
        <v>0.01</v>
      </c>
      <c r="K34" s="11">
        <v>0</v>
      </c>
      <c r="L34" s="12">
        <v>0</v>
      </c>
      <c r="M34" s="12">
        <v>0</v>
      </c>
      <c r="N34" s="12"/>
      <c r="O34" s="12">
        <v>0</v>
      </c>
      <c r="P34" s="12">
        <v>0</v>
      </c>
      <c r="Q34" s="12">
        <v>0</v>
      </c>
      <c r="R34" s="12">
        <v>0</v>
      </c>
      <c r="S34" s="9">
        <v>0</v>
      </c>
      <c r="T34" s="12">
        <v>0</v>
      </c>
      <c r="U34" s="12">
        <v>0</v>
      </c>
      <c r="V34" s="12">
        <v>0</v>
      </c>
      <c r="W34" s="12"/>
      <c r="X34" s="12">
        <v>0</v>
      </c>
      <c r="Y34" s="12">
        <v>0</v>
      </c>
      <c r="Z34" s="12"/>
      <c r="AA34" s="12"/>
      <c r="AB34" s="12">
        <v>0</v>
      </c>
      <c r="AC34" s="12">
        <v>0</v>
      </c>
      <c r="AD34" s="12">
        <v>0</v>
      </c>
      <c r="AE34" s="12">
        <v>0</v>
      </c>
      <c r="AF34" s="12"/>
      <c r="AG34" s="12"/>
      <c r="AH34" s="12"/>
      <c r="AI34" s="6">
        <f t="shared" ref="AI34:AI40" si="1">SUM(F34:AE34)</f>
        <v>0.16</v>
      </c>
      <c r="AJ34" s="10" t="s">
        <v>38</v>
      </c>
    </row>
    <row r="35" spans="1:36" ht="46.8" hidden="1" x14ac:dyDescent="0.3">
      <c r="A35" s="10" t="s">
        <v>147</v>
      </c>
      <c r="B35" s="10" t="s">
        <v>265</v>
      </c>
      <c r="C35" s="10" t="s">
        <v>204</v>
      </c>
      <c r="D35" s="10" t="s">
        <v>28</v>
      </c>
      <c r="E35" s="10">
        <v>2008</v>
      </c>
      <c r="F35" s="11">
        <v>0</v>
      </c>
      <c r="G35" s="5">
        <v>0</v>
      </c>
      <c r="H35" s="5"/>
      <c r="I35" s="5"/>
      <c r="J35" s="12">
        <v>0</v>
      </c>
      <c r="K35" s="11">
        <v>0</v>
      </c>
      <c r="L35" s="12">
        <v>0</v>
      </c>
      <c r="M35" s="12">
        <v>0</v>
      </c>
      <c r="N35" s="12"/>
      <c r="O35" s="12">
        <v>0</v>
      </c>
      <c r="P35" s="12">
        <v>0</v>
      </c>
      <c r="Q35" s="12">
        <v>0</v>
      </c>
      <c r="R35" s="12">
        <v>0</v>
      </c>
      <c r="S35" s="9">
        <v>0</v>
      </c>
      <c r="T35" s="12">
        <v>11.2</v>
      </c>
      <c r="U35" s="12">
        <v>0</v>
      </c>
      <c r="V35" s="12">
        <v>0</v>
      </c>
      <c r="W35" s="12"/>
      <c r="X35" s="12">
        <v>0</v>
      </c>
      <c r="Y35" s="12">
        <v>0</v>
      </c>
      <c r="Z35" s="12"/>
      <c r="AA35" s="12"/>
      <c r="AB35" s="12">
        <v>0</v>
      </c>
      <c r="AC35" s="12">
        <v>0</v>
      </c>
      <c r="AD35" s="12">
        <v>0</v>
      </c>
      <c r="AE35" s="12">
        <v>0</v>
      </c>
      <c r="AF35" s="12"/>
      <c r="AG35" s="12"/>
      <c r="AH35" s="12"/>
      <c r="AI35" s="6">
        <f t="shared" si="1"/>
        <v>11.2</v>
      </c>
      <c r="AJ35" s="10" t="s">
        <v>29</v>
      </c>
    </row>
    <row r="36" spans="1:36" ht="31.2" hidden="1" x14ac:dyDescent="0.3">
      <c r="A36" s="10" t="s">
        <v>314</v>
      </c>
      <c r="B36" s="10" t="s">
        <v>315</v>
      </c>
      <c r="C36" s="10" t="s">
        <v>293</v>
      </c>
      <c r="D36" s="10" t="s">
        <v>28</v>
      </c>
      <c r="E36" s="10">
        <v>2008</v>
      </c>
      <c r="F36" s="11">
        <v>0.4</v>
      </c>
      <c r="G36" s="5">
        <v>0</v>
      </c>
      <c r="H36" s="5"/>
      <c r="I36" s="5"/>
      <c r="J36" s="12">
        <v>0.1</v>
      </c>
      <c r="K36" s="11">
        <v>0</v>
      </c>
      <c r="L36" s="12">
        <v>0</v>
      </c>
      <c r="M36" s="12">
        <v>0</v>
      </c>
      <c r="N36" s="12"/>
      <c r="O36" s="12">
        <v>0</v>
      </c>
      <c r="P36" s="12">
        <v>0</v>
      </c>
      <c r="Q36" s="11">
        <v>0</v>
      </c>
      <c r="R36" s="12">
        <v>0</v>
      </c>
      <c r="S36" s="12">
        <v>0</v>
      </c>
      <c r="T36" s="12">
        <v>0</v>
      </c>
      <c r="U36" s="12">
        <v>0</v>
      </c>
      <c r="V36" s="12">
        <v>0</v>
      </c>
      <c r="W36" s="12"/>
      <c r="X36" s="12">
        <v>0</v>
      </c>
      <c r="Y36" s="12">
        <v>0</v>
      </c>
      <c r="Z36" s="12"/>
      <c r="AA36" s="12"/>
      <c r="AB36" s="12">
        <v>0</v>
      </c>
      <c r="AC36" s="12">
        <v>0</v>
      </c>
      <c r="AD36" s="11">
        <v>0</v>
      </c>
      <c r="AE36" s="12">
        <v>0</v>
      </c>
      <c r="AF36" s="12"/>
      <c r="AG36" s="12"/>
      <c r="AH36" s="12"/>
      <c r="AI36" s="6">
        <f t="shared" si="1"/>
        <v>0.5</v>
      </c>
      <c r="AJ36" s="10" t="s">
        <v>294</v>
      </c>
    </row>
    <row r="37" spans="1:36" ht="46.8" hidden="1" x14ac:dyDescent="0.3">
      <c r="A37" s="10" t="s">
        <v>147</v>
      </c>
      <c r="B37" s="10" t="s">
        <v>331</v>
      </c>
      <c r="C37" s="10" t="s">
        <v>293</v>
      </c>
      <c r="D37" s="10" t="s">
        <v>28</v>
      </c>
      <c r="E37" s="10">
        <v>2008</v>
      </c>
      <c r="F37" s="11">
        <v>2.1</v>
      </c>
      <c r="G37" s="5">
        <v>0</v>
      </c>
      <c r="H37" s="5"/>
      <c r="I37" s="5"/>
      <c r="J37" s="12">
        <v>0</v>
      </c>
      <c r="K37" s="11">
        <v>0</v>
      </c>
      <c r="L37" s="12">
        <v>0</v>
      </c>
      <c r="M37" s="12">
        <v>0</v>
      </c>
      <c r="N37" s="12"/>
      <c r="O37" s="12">
        <v>0</v>
      </c>
      <c r="P37" s="12">
        <v>0</v>
      </c>
      <c r="Q37" s="11">
        <v>0</v>
      </c>
      <c r="R37" s="12">
        <v>0</v>
      </c>
      <c r="S37" s="12">
        <v>0</v>
      </c>
      <c r="T37" s="12">
        <v>0</v>
      </c>
      <c r="U37" s="12">
        <v>0</v>
      </c>
      <c r="V37" s="12">
        <v>0</v>
      </c>
      <c r="W37" s="12"/>
      <c r="X37" s="12">
        <v>0</v>
      </c>
      <c r="Y37" s="12">
        <v>0</v>
      </c>
      <c r="Z37" s="12"/>
      <c r="AA37" s="12"/>
      <c r="AB37" s="12">
        <v>0</v>
      </c>
      <c r="AC37" s="12">
        <v>0</v>
      </c>
      <c r="AD37" s="11">
        <v>0</v>
      </c>
      <c r="AE37" s="12">
        <v>0</v>
      </c>
      <c r="AF37" s="12"/>
      <c r="AG37" s="12"/>
      <c r="AH37" s="12"/>
      <c r="AI37" s="6">
        <f t="shared" si="1"/>
        <v>2.1</v>
      </c>
      <c r="AJ37" s="10" t="s">
        <v>58</v>
      </c>
    </row>
    <row r="38" spans="1:36" ht="31.2" hidden="1" x14ac:dyDescent="0.3">
      <c r="A38" s="10" t="s">
        <v>147</v>
      </c>
      <c r="B38" s="10" t="s">
        <v>332</v>
      </c>
      <c r="C38" s="10" t="s">
        <v>293</v>
      </c>
      <c r="D38" s="10" t="s">
        <v>28</v>
      </c>
      <c r="E38" s="10">
        <v>2008</v>
      </c>
      <c r="F38" s="11">
        <v>37.6</v>
      </c>
      <c r="G38" s="5">
        <v>0</v>
      </c>
      <c r="H38" s="5"/>
      <c r="I38" s="5"/>
      <c r="J38" s="12">
        <v>74.599999999999994</v>
      </c>
      <c r="K38" s="11">
        <v>0</v>
      </c>
      <c r="L38" s="12">
        <v>0</v>
      </c>
      <c r="M38" s="12">
        <v>0</v>
      </c>
      <c r="N38" s="12"/>
      <c r="O38" s="12">
        <v>0</v>
      </c>
      <c r="P38" s="12">
        <v>0</v>
      </c>
      <c r="Q38" s="11">
        <v>0</v>
      </c>
      <c r="R38" s="12">
        <v>0</v>
      </c>
      <c r="S38" s="12">
        <v>0</v>
      </c>
      <c r="T38" s="12">
        <v>0</v>
      </c>
      <c r="U38" s="12">
        <v>0</v>
      </c>
      <c r="V38" s="12">
        <v>0</v>
      </c>
      <c r="W38" s="12"/>
      <c r="X38" s="12">
        <v>0</v>
      </c>
      <c r="Y38" s="12">
        <v>0</v>
      </c>
      <c r="Z38" s="12"/>
      <c r="AA38" s="12"/>
      <c r="AB38" s="12">
        <v>0</v>
      </c>
      <c r="AC38" s="12">
        <v>0</v>
      </c>
      <c r="AD38" s="11">
        <v>0</v>
      </c>
      <c r="AE38" s="12">
        <v>0</v>
      </c>
      <c r="AF38" s="12"/>
      <c r="AG38" s="12"/>
      <c r="AH38" s="12"/>
      <c r="AI38" s="6">
        <f t="shared" si="1"/>
        <v>112.19999999999999</v>
      </c>
      <c r="AJ38" s="10" t="s">
        <v>58</v>
      </c>
    </row>
    <row r="39" spans="1:36" ht="46.8" hidden="1" x14ac:dyDescent="0.3">
      <c r="A39" s="10" t="s">
        <v>147</v>
      </c>
      <c r="B39" s="10" t="s">
        <v>340</v>
      </c>
      <c r="C39" s="10" t="s">
        <v>293</v>
      </c>
      <c r="D39" s="10" t="s">
        <v>28</v>
      </c>
      <c r="E39" s="10">
        <v>2008</v>
      </c>
      <c r="F39" s="11">
        <v>0</v>
      </c>
      <c r="G39" s="5">
        <v>0</v>
      </c>
      <c r="H39" s="5"/>
      <c r="I39" s="5"/>
      <c r="J39" s="12">
        <v>0.2</v>
      </c>
      <c r="K39" s="11">
        <v>0</v>
      </c>
      <c r="L39" s="12">
        <v>0</v>
      </c>
      <c r="M39" s="12">
        <v>0</v>
      </c>
      <c r="N39" s="12"/>
      <c r="O39" s="12">
        <v>0</v>
      </c>
      <c r="P39" s="12">
        <v>0</v>
      </c>
      <c r="Q39" s="11">
        <v>2</v>
      </c>
      <c r="R39" s="12">
        <v>0</v>
      </c>
      <c r="S39" s="12">
        <v>0</v>
      </c>
      <c r="T39" s="12">
        <v>0</v>
      </c>
      <c r="U39" s="12">
        <v>0</v>
      </c>
      <c r="V39" s="12">
        <v>0</v>
      </c>
      <c r="W39" s="12"/>
      <c r="X39" s="12">
        <v>0</v>
      </c>
      <c r="Y39" s="12">
        <v>0</v>
      </c>
      <c r="Z39" s="12"/>
      <c r="AA39" s="12"/>
      <c r="AB39" s="12">
        <v>0</v>
      </c>
      <c r="AC39" s="12">
        <v>0</v>
      </c>
      <c r="AD39" s="11">
        <v>0</v>
      </c>
      <c r="AE39" s="12">
        <v>0</v>
      </c>
      <c r="AF39" s="12"/>
      <c r="AG39" s="12"/>
      <c r="AH39" s="12"/>
      <c r="AI39" s="6">
        <f t="shared" si="1"/>
        <v>2.2000000000000002</v>
      </c>
      <c r="AJ39" s="10" t="s">
        <v>58</v>
      </c>
    </row>
    <row r="40" spans="1:36" ht="31.2" hidden="1" x14ac:dyDescent="0.3">
      <c r="A40" s="10" t="s">
        <v>147</v>
      </c>
      <c r="B40" s="10" t="s">
        <v>341</v>
      </c>
      <c r="C40" s="10" t="s">
        <v>293</v>
      </c>
      <c r="D40" s="10" t="s">
        <v>28</v>
      </c>
      <c r="E40" s="10">
        <v>2008</v>
      </c>
      <c r="F40" s="11">
        <v>1.625</v>
      </c>
      <c r="G40" s="5">
        <v>0</v>
      </c>
      <c r="H40" s="5"/>
      <c r="I40" s="5"/>
      <c r="J40" s="12">
        <v>0.2</v>
      </c>
      <c r="K40" s="11">
        <v>0</v>
      </c>
      <c r="L40" s="12">
        <v>0</v>
      </c>
      <c r="M40" s="12">
        <v>0</v>
      </c>
      <c r="N40" s="12"/>
      <c r="O40" s="12">
        <v>0</v>
      </c>
      <c r="P40" s="12">
        <v>0</v>
      </c>
      <c r="Q40" s="11">
        <v>0</v>
      </c>
      <c r="R40" s="12">
        <v>0</v>
      </c>
      <c r="S40" s="12">
        <v>0</v>
      </c>
      <c r="T40" s="12">
        <v>0</v>
      </c>
      <c r="U40" s="12">
        <v>0</v>
      </c>
      <c r="V40" s="12">
        <v>0</v>
      </c>
      <c r="W40" s="12"/>
      <c r="X40" s="12">
        <v>0</v>
      </c>
      <c r="Y40" s="12">
        <v>0</v>
      </c>
      <c r="Z40" s="12"/>
      <c r="AA40" s="12"/>
      <c r="AB40" s="12">
        <v>0</v>
      </c>
      <c r="AC40" s="12">
        <v>0</v>
      </c>
      <c r="AD40" s="11">
        <v>0</v>
      </c>
      <c r="AE40" s="12">
        <v>0</v>
      </c>
      <c r="AF40" s="12"/>
      <c r="AG40" s="12"/>
      <c r="AH40" s="12"/>
      <c r="AI40" s="6">
        <f t="shared" si="1"/>
        <v>1.825</v>
      </c>
      <c r="AJ40" s="10" t="s">
        <v>294</v>
      </c>
    </row>
    <row r="41" spans="1:36" ht="26.4" hidden="1" x14ac:dyDescent="0.3">
      <c r="A41" s="10" t="s">
        <v>75</v>
      </c>
      <c r="B41" s="7" t="s">
        <v>81</v>
      </c>
      <c r="C41" s="8" t="s">
        <v>27</v>
      </c>
      <c r="D41" s="8" t="s">
        <v>32</v>
      </c>
      <c r="E41" s="8">
        <v>2009</v>
      </c>
      <c r="F41" s="9">
        <v>0</v>
      </c>
      <c r="G41" s="5">
        <v>0</v>
      </c>
      <c r="H41" s="5">
        <v>0</v>
      </c>
      <c r="I41" s="5">
        <v>0</v>
      </c>
      <c r="J41" s="9">
        <v>0</v>
      </c>
      <c r="K41" s="6">
        <v>7500</v>
      </c>
      <c r="L41" s="6">
        <v>0</v>
      </c>
      <c r="M41" s="9">
        <v>0</v>
      </c>
      <c r="N41" s="12">
        <v>0</v>
      </c>
      <c r="O41" s="9">
        <v>0</v>
      </c>
      <c r="P41" s="9">
        <v>0</v>
      </c>
      <c r="Q41" s="9">
        <v>0</v>
      </c>
      <c r="R41" s="9">
        <v>0</v>
      </c>
      <c r="S41" s="9">
        <v>0</v>
      </c>
      <c r="T41" s="9">
        <v>0</v>
      </c>
      <c r="U41" s="9">
        <v>0</v>
      </c>
      <c r="V41" s="9">
        <v>0</v>
      </c>
      <c r="W41" s="12">
        <v>0</v>
      </c>
      <c r="X41" s="6">
        <v>0</v>
      </c>
      <c r="Y41" s="6">
        <v>0</v>
      </c>
      <c r="Z41" s="12">
        <v>0</v>
      </c>
      <c r="AA41" s="12">
        <v>0</v>
      </c>
      <c r="AB41" s="6">
        <v>0</v>
      </c>
      <c r="AC41" s="6">
        <v>0</v>
      </c>
      <c r="AD41" s="6">
        <v>0</v>
      </c>
      <c r="AE41" s="6">
        <v>0</v>
      </c>
      <c r="AF41" s="12">
        <v>0</v>
      </c>
      <c r="AG41" s="12">
        <v>0</v>
      </c>
      <c r="AH41" s="12">
        <v>0</v>
      </c>
      <c r="AI41" s="6">
        <f>SUM(F41:AH41)</f>
        <v>7500</v>
      </c>
      <c r="AJ41" s="8" t="s">
        <v>29</v>
      </c>
    </row>
    <row r="42" spans="1:36" x14ac:dyDescent="0.3">
      <c r="A42" s="15" t="s">
        <v>702</v>
      </c>
      <c r="B42" s="92" t="s">
        <v>650</v>
      </c>
      <c r="C42" s="10" t="s">
        <v>27</v>
      </c>
      <c r="D42" s="15"/>
      <c r="E42" s="15">
        <v>2019</v>
      </c>
      <c r="F42" s="15">
        <v>0</v>
      </c>
      <c r="G42" s="15">
        <v>0</v>
      </c>
      <c r="H42" s="15">
        <v>0</v>
      </c>
      <c r="I42" s="15">
        <v>0</v>
      </c>
      <c r="J42" s="15">
        <v>0</v>
      </c>
      <c r="K42" s="15">
        <v>0</v>
      </c>
      <c r="L42" s="15">
        <v>0</v>
      </c>
      <c r="M42" s="15">
        <v>360</v>
      </c>
      <c r="N42" s="12">
        <v>0</v>
      </c>
      <c r="O42" s="15">
        <v>0</v>
      </c>
      <c r="P42" s="15">
        <v>0</v>
      </c>
      <c r="Q42" s="15">
        <v>0</v>
      </c>
      <c r="R42" s="15">
        <v>0</v>
      </c>
      <c r="S42" s="15">
        <v>0</v>
      </c>
      <c r="T42" s="15">
        <v>0</v>
      </c>
      <c r="U42" s="15">
        <v>0</v>
      </c>
      <c r="V42" s="15">
        <v>0</v>
      </c>
      <c r="W42" s="12">
        <v>0</v>
      </c>
      <c r="X42" s="15">
        <v>0</v>
      </c>
      <c r="Y42" s="15">
        <v>0</v>
      </c>
      <c r="Z42" s="10">
        <v>0</v>
      </c>
      <c r="AA42" s="12">
        <v>0</v>
      </c>
      <c r="AB42" s="15">
        <v>0</v>
      </c>
      <c r="AC42" s="15">
        <v>0</v>
      </c>
      <c r="AD42" s="15">
        <v>0</v>
      </c>
      <c r="AE42" s="15">
        <v>0</v>
      </c>
      <c r="AF42" s="6">
        <v>0</v>
      </c>
      <c r="AG42" s="6">
        <v>0</v>
      </c>
      <c r="AH42" s="6">
        <v>0</v>
      </c>
      <c r="AI42" s="6">
        <f>SUM(F42:AE42)</f>
        <v>360</v>
      </c>
      <c r="AJ42" s="15" t="s">
        <v>29</v>
      </c>
    </row>
    <row r="43" spans="1:36" ht="46.8" hidden="1" x14ac:dyDescent="0.3">
      <c r="A43" s="10" t="s">
        <v>45</v>
      </c>
      <c r="B43" s="10" t="s">
        <v>308</v>
      </c>
      <c r="C43" s="10" t="s">
        <v>293</v>
      </c>
      <c r="D43" s="10" t="s">
        <v>28</v>
      </c>
      <c r="E43" s="10">
        <v>2009</v>
      </c>
      <c r="F43" s="11">
        <v>0</v>
      </c>
      <c r="G43" s="5">
        <v>0</v>
      </c>
      <c r="H43" s="5"/>
      <c r="I43" s="5"/>
      <c r="J43" s="12">
        <v>0.2</v>
      </c>
      <c r="K43" s="11">
        <v>0</v>
      </c>
      <c r="L43" s="12">
        <v>0</v>
      </c>
      <c r="M43" s="12">
        <v>0</v>
      </c>
      <c r="N43" s="12">
        <v>0</v>
      </c>
      <c r="O43" s="12">
        <v>0</v>
      </c>
      <c r="P43" s="12">
        <v>0</v>
      </c>
      <c r="Q43" s="11">
        <v>2.4</v>
      </c>
      <c r="R43" s="12">
        <v>0</v>
      </c>
      <c r="S43" s="12">
        <v>0</v>
      </c>
      <c r="T43" s="12">
        <v>0</v>
      </c>
      <c r="U43" s="12">
        <v>0</v>
      </c>
      <c r="V43" s="12">
        <v>0</v>
      </c>
      <c r="W43" s="12">
        <v>0</v>
      </c>
      <c r="X43" s="12">
        <v>0</v>
      </c>
      <c r="Y43" s="12">
        <v>0</v>
      </c>
      <c r="Z43" s="12">
        <v>0</v>
      </c>
      <c r="AA43" s="12">
        <v>0</v>
      </c>
      <c r="AB43" s="12">
        <v>0</v>
      </c>
      <c r="AC43" s="12">
        <v>0</v>
      </c>
      <c r="AD43" s="11">
        <v>0</v>
      </c>
      <c r="AE43" s="12">
        <v>0</v>
      </c>
      <c r="AF43" s="12">
        <v>0</v>
      </c>
      <c r="AG43" s="12">
        <v>0</v>
      </c>
      <c r="AH43" s="12">
        <v>0</v>
      </c>
      <c r="AI43" s="6">
        <f>SUM(F43:AE43)</f>
        <v>2.6</v>
      </c>
      <c r="AJ43" s="10" t="s">
        <v>58</v>
      </c>
    </row>
    <row r="44" spans="1:36" ht="26.4" x14ac:dyDescent="0.3">
      <c r="A44" s="2" t="s">
        <v>84</v>
      </c>
      <c r="B44" s="3" t="s">
        <v>88</v>
      </c>
      <c r="C44" s="4" t="s">
        <v>27</v>
      </c>
      <c r="D44" s="4" t="s">
        <v>32</v>
      </c>
      <c r="E44" s="4">
        <v>2015</v>
      </c>
      <c r="F44" s="5">
        <v>0</v>
      </c>
      <c r="G44" s="5">
        <v>0</v>
      </c>
      <c r="H44" s="5">
        <v>0</v>
      </c>
      <c r="I44" s="5">
        <v>0</v>
      </c>
      <c r="J44" s="5">
        <v>0</v>
      </c>
      <c r="K44" s="6">
        <v>0</v>
      </c>
      <c r="L44" s="6">
        <v>0</v>
      </c>
      <c r="M44" s="5">
        <v>254.46</v>
      </c>
      <c r="N44" s="12">
        <v>0</v>
      </c>
      <c r="O44" s="5">
        <v>0</v>
      </c>
      <c r="P44" s="5">
        <v>0</v>
      </c>
      <c r="Q44" s="5">
        <v>0</v>
      </c>
      <c r="R44" s="5">
        <v>0</v>
      </c>
      <c r="S44" s="5">
        <v>0</v>
      </c>
      <c r="T44" s="5">
        <v>0</v>
      </c>
      <c r="U44" s="5">
        <v>0</v>
      </c>
      <c r="V44" s="5">
        <v>0</v>
      </c>
      <c r="W44" s="12">
        <v>0</v>
      </c>
      <c r="X44" s="6">
        <v>0</v>
      </c>
      <c r="Y44" s="6">
        <v>0</v>
      </c>
      <c r="Z44" s="12">
        <v>0</v>
      </c>
      <c r="AA44" s="12">
        <v>0</v>
      </c>
      <c r="AB44" s="6">
        <v>0</v>
      </c>
      <c r="AC44" s="6">
        <v>0</v>
      </c>
      <c r="AD44" s="6">
        <v>0</v>
      </c>
      <c r="AE44" s="6">
        <v>0</v>
      </c>
      <c r="AF44" s="12">
        <v>0</v>
      </c>
      <c r="AG44" s="12">
        <v>0</v>
      </c>
      <c r="AH44" s="12">
        <v>0</v>
      </c>
      <c r="AI44" s="6">
        <f>SUM(F44:AH44)</f>
        <v>254.46</v>
      </c>
      <c r="AJ44" s="4" t="s">
        <v>29</v>
      </c>
    </row>
    <row r="45" spans="1:36" ht="31.2" x14ac:dyDescent="0.3">
      <c r="A45" s="10" t="s">
        <v>45</v>
      </c>
      <c r="B45" s="10" t="s">
        <v>216</v>
      </c>
      <c r="C45" s="10" t="s">
        <v>204</v>
      </c>
      <c r="D45" s="10" t="s">
        <v>28</v>
      </c>
      <c r="E45" s="10">
        <v>2009</v>
      </c>
      <c r="F45" s="11">
        <v>0</v>
      </c>
      <c r="G45" s="5">
        <v>0</v>
      </c>
      <c r="H45" s="5">
        <v>0</v>
      </c>
      <c r="I45" s="5">
        <v>0</v>
      </c>
      <c r="J45" s="12">
        <v>0</v>
      </c>
      <c r="K45" s="11">
        <v>0</v>
      </c>
      <c r="L45" s="12">
        <v>0</v>
      </c>
      <c r="M45" s="12">
        <v>0</v>
      </c>
      <c r="N45" s="12">
        <v>0</v>
      </c>
      <c r="O45" s="12">
        <v>0</v>
      </c>
      <c r="P45" s="12">
        <v>4</v>
      </c>
      <c r="Q45" s="12">
        <v>0</v>
      </c>
      <c r="R45" s="12">
        <v>0</v>
      </c>
      <c r="S45" s="9">
        <v>0</v>
      </c>
      <c r="T45" s="12">
        <v>0</v>
      </c>
      <c r="U45" s="12">
        <v>0</v>
      </c>
      <c r="V45" s="12">
        <v>0</v>
      </c>
      <c r="W45" s="12">
        <v>0</v>
      </c>
      <c r="X45" s="12">
        <v>0</v>
      </c>
      <c r="Y45" s="12">
        <v>0</v>
      </c>
      <c r="Z45" s="12">
        <v>0</v>
      </c>
      <c r="AA45" s="12">
        <v>0</v>
      </c>
      <c r="AB45" s="12">
        <v>0</v>
      </c>
      <c r="AC45" s="12">
        <v>0</v>
      </c>
      <c r="AD45" s="12">
        <v>0</v>
      </c>
      <c r="AE45" s="12">
        <v>0</v>
      </c>
      <c r="AF45" s="12">
        <v>0</v>
      </c>
      <c r="AG45" s="12">
        <v>0</v>
      </c>
      <c r="AH45" s="12">
        <v>0</v>
      </c>
      <c r="AI45" s="6">
        <f t="shared" ref="AI45:AI71" si="2">SUM(F45:AE45)</f>
        <v>4</v>
      </c>
      <c r="AJ45" s="10" t="s">
        <v>209</v>
      </c>
    </row>
    <row r="46" spans="1:36" hidden="1" x14ac:dyDescent="0.3">
      <c r="A46" s="2" t="s">
        <v>117</v>
      </c>
      <c r="B46" s="3" t="s">
        <v>122</v>
      </c>
      <c r="C46" s="4" t="s">
        <v>27</v>
      </c>
      <c r="D46" s="4" t="s">
        <v>28</v>
      </c>
      <c r="E46" s="4">
        <v>2009</v>
      </c>
      <c r="F46" s="5">
        <v>0</v>
      </c>
      <c r="G46" s="5">
        <v>0</v>
      </c>
      <c r="H46" s="5"/>
      <c r="I46" s="5"/>
      <c r="J46" s="5">
        <v>0</v>
      </c>
      <c r="K46" s="6">
        <v>0</v>
      </c>
      <c r="L46" s="6">
        <v>0</v>
      </c>
      <c r="M46" s="5">
        <v>10</v>
      </c>
      <c r="N46" s="5"/>
      <c r="O46" s="5">
        <v>0</v>
      </c>
      <c r="P46" s="5">
        <v>0</v>
      </c>
      <c r="Q46" s="5">
        <v>0</v>
      </c>
      <c r="R46" s="5">
        <v>0</v>
      </c>
      <c r="S46" s="5">
        <v>0</v>
      </c>
      <c r="T46" s="5">
        <v>0</v>
      </c>
      <c r="U46" s="5">
        <v>3.2</v>
      </c>
      <c r="V46" s="5">
        <v>0</v>
      </c>
      <c r="W46" s="5"/>
      <c r="X46" s="6">
        <v>0</v>
      </c>
      <c r="Y46" s="6">
        <v>0</v>
      </c>
      <c r="Z46" s="6"/>
      <c r="AA46" s="6"/>
      <c r="AB46" s="6">
        <v>0</v>
      </c>
      <c r="AC46" s="6">
        <v>0</v>
      </c>
      <c r="AD46" s="6">
        <v>0</v>
      </c>
      <c r="AE46" s="6">
        <v>0</v>
      </c>
      <c r="AF46" s="6"/>
      <c r="AG46" s="6"/>
      <c r="AH46" s="6"/>
      <c r="AI46" s="6">
        <f t="shared" si="2"/>
        <v>13.2</v>
      </c>
      <c r="AJ46" s="4" t="s">
        <v>29</v>
      </c>
    </row>
    <row r="47" spans="1:36" hidden="1" x14ac:dyDescent="0.3">
      <c r="A47" s="2" t="s">
        <v>147</v>
      </c>
      <c r="B47" s="3" t="s">
        <v>160</v>
      </c>
      <c r="C47" s="4" t="s">
        <v>27</v>
      </c>
      <c r="D47" s="4" t="s">
        <v>28</v>
      </c>
      <c r="E47" s="4">
        <v>2009</v>
      </c>
      <c r="F47" s="5">
        <v>0.6</v>
      </c>
      <c r="G47" s="5">
        <v>0</v>
      </c>
      <c r="H47" s="5"/>
      <c r="I47" s="5"/>
      <c r="J47" s="5">
        <v>0.15</v>
      </c>
      <c r="K47" s="6">
        <v>0</v>
      </c>
      <c r="L47" s="6">
        <v>0</v>
      </c>
      <c r="M47" s="5">
        <v>0</v>
      </c>
      <c r="N47" s="5"/>
      <c r="O47" s="5">
        <v>0</v>
      </c>
      <c r="P47" s="5">
        <v>0</v>
      </c>
      <c r="Q47" s="5">
        <v>0</v>
      </c>
      <c r="R47" s="5">
        <v>0</v>
      </c>
      <c r="S47" s="5">
        <v>0</v>
      </c>
      <c r="T47" s="5">
        <v>0</v>
      </c>
      <c r="U47" s="5">
        <v>0</v>
      </c>
      <c r="V47" s="5">
        <v>0</v>
      </c>
      <c r="W47" s="5"/>
      <c r="X47" s="6">
        <v>0</v>
      </c>
      <c r="Y47" s="6">
        <v>0</v>
      </c>
      <c r="Z47" s="6"/>
      <c r="AA47" s="6"/>
      <c r="AB47" s="6">
        <v>0</v>
      </c>
      <c r="AC47" s="6">
        <v>0</v>
      </c>
      <c r="AD47" s="6">
        <v>0</v>
      </c>
      <c r="AE47" s="6">
        <v>0</v>
      </c>
      <c r="AF47" s="6"/>
      <c r="AG47" s="6"/>
      <c r="AH47" s="6"/>
      <c r="AI47" s="6">
        <f t="shared" si="2"/>
        <v>0.75</v>
      </c>
      <c r="AJ47" s="4" t="s">
        <v>38</v>
      </c>
    </row>
    <row r="48" spans="1:36" ht="39.6" hidden="1" x14ac:dyDescent="0.3">
      <c r="A48" s="2" t="s">
        <v>147</v>
      </c>
      <c r="B48" s="3" t="s">
        <v>161</v>
      </c>
      <c r="C48" s="3" t="s">
        <v>27</v>
      </c>
      <c r="D48" s="4" t="s">
        <v>28</v>
      </c>
      <c r="E48" s="4">
        <v>2009</v>
      </c>
      <c r="F48" s="5">
        <v>187</v>
      </c>
      <c r="G48" s="5">
        <v>0</v>
      </c>
      <c r="H48" s="5"/>
      <c r="I48" s="5"/>
      <c r="J48" s="5">
        <v>58</v>
      </c>
      <c r="K48" s="6">
        <v>0</v>
      </c>
      <c r="L48" s="6">
        <v>0</v>
      </c>
      <c r="M48" s="5">
        <v>0</v>
      </c>
      <c r="N48" s="5"/>
      <c r="O48" s="5">
        <v>0</v>
      </c>
      <c r="P48" s="5">
        <v>0</v>
      </c>
      <c r="Q48" s="5">
        <v>0</v>
      </c>
      <c r="R48" s="5">
        <v>0</v>
      </c>
      <c r="S48" s="5">
        <v>0</v>
      </c>
      <c r="T48" s="5">
        <v>170</v>
      </c>
      <c r="U48" s="5">
        <v>0</v>
      </c>
      <c r="V48" s="5">
        <v>0</v>
      </c>
      <c r="W48" s="5"/>
      <c r="X48" s="6">
        <v>0</v>
      </c>
      <c r="Y48" s="6">
        <v>0</v>
      </c>
      <c r="Z48" s="6"/>
      <c r="AA48" s="6"/>
      <c r="AB48" s="6">
        <v>0</v>
      </c>
      <c r="AC48" s="6">
        <v>0</v>
      </c>
      <c r="AD48" s="6">
        <v>0</v>
      </c>
      <c r="AE48" s="6">
        <v>0</v>
      </c>
      <c r="AF48" s="6"/>
      <c r="AG48" s="6"/>
      <c r="AH48" s="6"/>
      <c r="AI48" s="6">
        <f t="shared" si="2"/>
        <v>415</v>
      </c>
      <c r="AJ48" s="4" t="s">
        <v>29</v>
      </c>
    </row>
    <row r="49" spans="1:36" ht="39.6" hidden="1" x14ac:dyDescent="0.3">
      <c r="A49" s="2" t="s">
        <v>147</v>
      </c>
      <c r="B49" s="3" t="s">
        <v>162</v>
      </c>
      <c r="C49" s="3" t="s">
        <v>27</v>
      </c>
      <c r="D49" s="4" t="s">
        <v>32</v>
      </c>
      <c r="E49" s="4">
        <v>2009</v>
      </c>
      <c r="F49" s="5">
        <v>0</v>
      </c>
      <c r="G49" s="5">
        <v>0</v>
      </c>
      <c r="H49" s="5"/>
      <c r="I49" s="5"/>
      <c r="J49" s="5">
        <v>375</v>
      </c>
      <c r="K49" s="6">
        <v>0</v>
      </c>
      <c r="L49" s="6">
        <v>0</v>
      </c>
      <c r="M49" s="5">
        <v>0</v>
      </c>
      <c r="N49" s="5"/>
      <c r="O49" s="5">
        <v>0</v>
      </c>
      <c r="P49" s="5">
        <v>2125</v>
      </c>
      <c r="Q49" s="5">
        <v>0</v>
      </c>
      <c r="R49" s="5">
        <v>0</v>
      </c>
      <c r="S49" s="5">
        <v>0</v>
      </c>
      <c r="T49" s="5">
        <v>0</v>
      </c>
      <c r="U49" s="5">
        <v>0</v>
      </c>
      <c r="V49" s="5">
        <v>0</v>
      </c>
      <c r="W49" s="5"/>
      <c r="X49" s="6">
        <v>0</v>
      </c>
      <c r="Y49" s="6">
        <v>0</v>
      </c>
      <c r="Z49" s="6"/>
      <c r="AA49" s="6"/>
      <c r="AB49" s="6">
        <v>0</v>
      </c>
      <c r="AC49" s="6">
        <v>0</v>
      </c>
      <c r="AD49" s="6">
        <v>0</v>
      </c>
      <c r="AE49" s="6">
        <v>0</v>
      </c>
      <c r="AF49" s="6"/>
      <c r="AG49" s="6"/>
      <c r="AH49" s="6"/>
      <c r="AI49" s="6">
        <f t="shared" si="2"/>
        <v>2500</v>
      </c>
      <c r="AJ49" s="4" t="s">
        <v>29</v>
      </c>
    </row>
    <row r="50" spans="1:36" ht="39.6" hidden="1" x14ac:dyDescent="0.3">
      <c r="A50" s="2" t="s">
        <v>147</v>
      </c>
      <c r="B50" s="3" t="s">
        <v>163</v>
      </c>
      <c r="C50" s="3" t="s">
        <v>27</v>
      </c>
      <c r="D50" s="4" t="s">
        <v>28</v>
      </c>
      <c r="E50" s="4">
        <v>2009</v>
      </c>
      <c r="F50" s="5">
        <v>0</v>
      </c>
      <c r="G50" s="5">
        <v>0</v>
      </c>
      <c r="H50" s="5"/>
      <c r="I50" s="5"/>
      <c r="J50" s="5">
        <v>0</v>
      </c>
      <c r="K50" s="6">
        <v>0</v>
      </c>
      <c r="L50" s="6">
        <v>0</v>
      </c>
      <c r="M50" s="5">
        <v>0</v>
      </c>
      <c r="N50" s="5"/>
      <c r="O50" s="5">
        <v>0</v>
      </c>
      <c r="P50" s="5">
        <v>0</v>
      </c>
      <c r="Q50" s="5">
        <v>0</v>
      </c>
      <c r="R50" s="5">
        <v>0</v>
      </c>
      <c r="S50" s="5">
        <v>0</v>
      </c>
      <c r="T50" s="5">
        <v>186</v>
      </c>
      <c r="U50" s="5">
        <v>0</v>
      </c>
      <c r="V50" s="5">
        <v>0</v>
      </c>
      <c r="W50" s="5"/>
      <c r="X50" s="6">
        <v>0</v>
      </c>
      <c r="Y50" s="6">
        <v>0</v>
      </c>
      <c r="Z50" s="6"/>
      <c r="AA50" s="6"/>
      <c r="AB50" s="6">
        <v>0</v>
      </c>
      <c r="AC50" s="6">
        <v>0</v>
      </c>
      <c r="AD50" s="6">
        <v>0</v>
      </c>
      <c r="AE50" s="6">
        <v>0</v>
      </c>
      <c r="AF50" s="6"/>
      <c r="AG50" s="6"/>
      <c r="AH50" s="6"/>
      <c r="AI50" s="6">
        <f t="shared" si="2"/>
        <v>186</v>
      </c>
      <c r="AJ50" s="4" t="s">
        <v>29</v>
      </c>
    </row>
    <row r="51" spans="1:36" ht="52.8" hidden="1" x14ac:dyDescent="0.3">
      <c r="A51" s="2" t="s">
        <v>147</v>
      </c>
      <c r="B51" s="3" t="s">
        <v>174</v>
      </c>
      <c r="C51" s="4" t="s">
        <v>27</v>
      </c>
      <c r="D51" s="4" t="s">
        <v>32</v>
      </c>
      <c r="E51" s="4">
        <v>2009</v>
      </c>
      <c r="F51" s="5">
        <v>0</v>
      </c>
      <c r="G51" s="5">
        <v>0</v>
      </c>
      <c r="H51" s="5"/>
      <c r="I51" s="5"/>
      <c r="J51" s="5">
        <v>0</v>
      </c>
      <c r="K51" s="6">
        <v>0</v>
      </c>
      <c r="L51" s="6">
        <v>0</v>
      </c>
      <c r="M51" s="5">
        <v>0</v>
      </c>
      <c r="N51" s="5"/>
      <c r="O51" s="5">
        <v>0</v>
      </c>
      <c r="P51" s="5">
        <v>2125</v>
      </c>
      <c r="Q51" s="5">
        <v>0</v>
      </c>
      <c r="R51" s="5">
        <v>0</v>
      </c>
      <c r="S51" s="5">
        <v>0</v>
      </c>
      <c r="T51" s="5">
        <v>0</v>
      </c>
      <c r="U51" s="5">
        <v>0</v>
      </c>
      <c r="V51" s="5">
        <v>0</v>
      </c>
      <c r="W51" s="5"/>
      <c r="X51" s="6">
        <v>0</v>
      </c>
      <c r="Y51" s="6">
        <v>0</v>
      </c>
      <c r="Z51" s="6"/>
      <c r="AA51" s="6"/>
      <c r="AB51" s="6">
        <v>0</v>
      </c>
      <c r="AC51" s="6">
        <v>0</v>
      </c>
      <c r="AD51" s="6">
        <v>0</v>
      </c>
      <c r="AE51" s="6">
        <v>0</v>
      </c>
      <c r="AF51" s="6"/>
      <c r="AG51" s="6"/>
      <c r="AH51" s="6"/>
      <c r="AI51" s="6">
        <f t="shared" si="2"/>
        <v>2125</v>
      </c>
      <c r="AJ51" s="4" t="s">
        <v>29</v>
      </c>
    </row>
    <row r="52" spans="1:36" ht="31.2" hidden="1" x14ac:dyDescent="0.3">
      <c r="A52" s="10" t="s">
        <v>147</v>
      </c>
      <c r="B52" s="10" t="s">
        <v>259</v>
      </c>
      <c r="C52" s="10" t="s">
        <v>204</v>
      </c>
      <c r="D52" s="10" t="s">
        <v>28</v>
      </c>
      <c r="E52" s="10">
        <v>2009</v>
      </c>
      <c r="F52" s="11">
        <v>0</v>
      </c>
      <c r="G52" s="5">
        <v>0</v>
      </c>
      <c r="H52" s="5"/>
      <c r="I52" s="5"/>
      <c r="J52" s="12">
        <v>0</v>
      </c>
      <c r="K52" s="11">
        <v>0</v>
      </c>
      <c r="L52" s="12">
        <v>0</v>
      </c>
      <c r="M52" s="12">
        <v>0</v>
      </c>
      <c r="N52" s="12"/>
      <c r="O52" s="12">
        <v>0</v>
      </c>
      <c r="P52" s="12">
        <v>25</v>
      </c>
      <c r="Q52" s="12">
        <v>0</v>
      </c>
      <c r="R52" s="12">
        <v>0</v>
      </c>
      <c r="S52" s="9">
        <v>0</v>
      </c>
      <c r="T52" s="12">
        <v>0</v>
      </c>
      <c r="U52" s="12">
        <v>0</v>
      </c>
      <c r="V52" s="12">
        <v>0</v>
      </c>
      <c r="W52" s="12"/>
      <c r="X52" s="12">
        <v>0</v>
      </c>
      <c r="Y52" s="12">
        <v>0</v>
      </c>
      <c r="Z52" s="12"/>
      <c r="AA52" s="12"/>
      <c r="AB52" s="12">
        <v>0</v>
      </c>
      <c r="AC52" s="12">
        <v>0</v>
      </c>
      <c r="AD52" s="12">
        <v>0</v>
      </c>
      <c r="AE52" s="12">
        <v>0</v>
      </c>
      <c r="AF52" s="12"/>
      <c r="AG52" s="12"/>
      <c r="AH52" s="12"/>
      <c r="AI52" s="6">
        <f t="shared" si="2"/>
        <v>25</v>
      </c>
      <c r="AJ52" s="10" t="s">
        <v>29</v>
      </c>
    </row>
    <row r="53" spans="1:36" ht="31.2" hidden="1" x14ac:dyDescent="0.3">
      <c r="A53" s="10" t="s">
        <v>147</v>
      </c>
      <c r="B53" s="10" t="s">
        <v>260</v>
      </c>
      <c r="C53" s="10" t="s">
        <v>204</v>
      </c>
      <c r="D53" s="10" t="s">
        <v>28</v>
      </c>
      <c r="E53" s="10">
        <v>2009</v>
      </c>
      <c r="F53" s="11">
        <v>50</v>
      </c>
      <c r="G53" s="5">
        <v>0</v>
      </c>
      <c r="H53" s="5"/>
      <c r="I53" s="5"/>
      <c r="J53" s="12">
        <v>12.5</v>
      </c>
      <c r="K53" s="11">
        <v>0</v>
      </c>
      <c r="L53" s="12">
        <v>0</v>
      </c>
      <c r="M53" s="12">
        <v>0</v>
      </c>
      <c r="N53" s="12"/>
      <c r="O53" s="12">
        <v>0</v>
      </c>
      <c r="P53" s="12">
        <v>0</v>
      </c>
      <c r="Q53" s="12">
        <v>0</v>
      </c>
      <c r="R53" s="12">
        <v>0</v>
      </c>
      <c r="S53" s="9">
        <v>0</v>
      </c>
      <c r="T53" s="12">
        <v>0</v>
      </c>
      <c r="U53" s="12">
        <v>0</v>
      </c>
      <c r="V53" s="12">
        <v>0</v>
      </c>
      <c r="W53" s="12"/>
      <c r="X53" s="12">
        <v>0</v>
      </c>
      <c r="Y53" s="12">
        <v>0</v>
      </c>
      <c r="Z53" s="12"/>
      <c r="AA53" s="12"/>
      <c r="AB53" s="12">
        <v>0</v>
      </c>
      <c r="AC53" s="12">
        <v>0</v>
      </c>
      <c r="AD53" s="12">
        <v>0</v>
      </c>
      <c r="AE53" s="12">
        <v>0</v>
      </c>
      <c r="AF53" s="12"/>
      <c r="AG53" s="12"/>
      <c r="AH53" s="12"/>
      <c r="AI53" s="6">
        <f t="shared" si="2"/>
        <v>62.5</v>
      </c>
      <c r="AJ53" s="10" t="s">
        <v>209</v>
      </c>
    </row>
    <row r="54" spans="1:36" hidden="1" x14ac:dyDescent="0.3">
      <c r="A54" s="10" t="s">
        <v>147</v>
      </c>
      <c r="B54" s="10" t="s">
        <v>261</v>
      </c>
      <c r="C54" s="10" t="s">
        <v>204</v>
      </c>
      <c r="D54" s="10" t="s">
        <v>32</v>
      </c>
      <c r="E54" s="10">
        <v>2009</v>
      </c>
      <c r="F54" s="11">
        <v>0</v>
      </c>
      <c r="G54" s="5">
        <v>0</v>
      </c>
      <c r="H54" s="5"/>
      <c r="I54" s="5"/>
      <c r="J54" s="12">
        <v>0</v>
      </c>
      <c r="K54" s="11">
        <v>0</v>
      </c>
      <c r="L54" s="12">
        <v>0</v>
      </c>
      <c r="M54" s="12">
        <v>0</v>
      </c>
      <c r="N54" s="12"/>
      <c r="O54" s="12">
        <v>0</v>
      </c>
      <c r="P54" s="12">
        <v>0</v>
      </c>
      <c r="Q54" s="12">
        <v>0</v>
      </c>
      <c r="R54" s="12">
        <v>0</v>
      </c>
      <c r="S54" s="9">
        <v>0</v>
      </c>
      <c r="T54" s="12">
        <v>0</v>
      </c>
      <c r="U54" s="12">
        <v>0</v>
      </c>
      <c r="V54" s="12">
        <v>0</v>
      </c>
      <c r="W54" s="12"/>
      <c r="X54" s="12">
        <v>0</v>
      </c>
      <c r="Y54" s="12">
        <v>0</v>
      </c>
      <c r="Z54" s="12"/>
      <c r="AA54" s="12"/>
      <c r="AB54" s="12">
        <v>0</v>
      </c>
      <c r="AC54" s="12">
        <v>0</v>
      </c>
      <c r="AD54" s="12">
        <v>0</v>
      </c>
      <c r="AE54" s="12">
        <v>0</v>
      </c>
      <c r="AF54" s="12"/>
      <c r="AG54" s="12"/>
      <c r="AH54" s="12"/>
      <c r="AI54" s="6">
        <f t="shared" si="2"/>
        <v>0</v>
      </c>
      <c r="AJ54" s="10" t="s">
        <v>29</v>
      </c>
    </row>
    <row r="55" spans="1:36" ht="31.2" hidden="1" x14ac:dyDescent="0.3">
      <c r="A55" s="10" t="s">
        <v>147</v>
      </c>
      <c r="B55" s="10" t="s">
        <v>262</v>
      </c>
      <c r="C55" s="10" t="s">
        <v>204</v>
      </c>
      <c r="D55" s="10" t="s">
        <v>28</v>
      </c>
      <c r="E55" s="10">
        <v>2009</v>
      </c>
      <c r="F55" s="11">
        <v>0</v>
      </c>
      <c r="G55" s="5">
        <v>0</v>
      </c>
      <c r="H55" s="5"/>
      <c r="I55" s="5"/>
      <c r="J55" s="12">
        <v>6</v>
      </c>
      <c r="K55" s="11">
        <v>0</v>
      </c>
      <c r="L55" s="12">
        <v>0</v>
      </c>
      <c r="M55" s="12">
        <v>0</v>
      </c>
      <c r="N55" s="12"/>
      <c r="O55" s="12">
        <v>0</v>
      </c>
      <c r="P55" s="12">
        <v>0</v>
      </c>
      <c r="Q55" s="12">
        <v>0</v>
      </c>
      <c r="R55" s="12">
        <v>0</v>
      </c>
      <c r="S55" s="9">
        <v>0</v>
      </c>
      <c r="T55" s="12">
        <v>17</v>
      </c>
      <c r="U55" s="12">
        <v>47</v>
      </c>
      <c r="V55" s="12">
        <v>0</v>
      </c>
      <c r="W55" s="12"/>
      <c r="X55" s="12">
        <v>0</v>
      </c>
      <c r="Y55" s="12">
        <v>0</v>
      </c>
      <c r="Z55" s="12"/>
      <c r="AA55" s="12"/>
      <c r="AB55" s="12">
        <v>0</v>
      </c>
      <c r="AC55" s="12">
        <v>0</v>
      </c>
      <c r="AD55" s="12">
        <v>0</v>
      </c>
      <c r="AE55" s="12">
        <v>0</v>
      </c>
      <c r="AF55" s="12"/>
      <c r="AG55" s="12"/>
      <c r="AH55" s="12"/>
      <c r="AI55" s="6">
        <f t="shared" si="2"/>
        <v>70</v>
      </c>
      <c r="AJ55" s="10" t="s">
        <v>29</v>
      </c>
    </row>
    <row r="56" spans="1:36" hidden="1" x14ac:dyDescent="0.3">
      <c r="A56" s="10" t="s">
        <v>147</v>
      </c>
      <c r="B56" s="10" t="s">
        <v>270</v>
      </c>
      <c r="C56" s="10" t="s">
        <v>204</v>
      </c>
      <c r="D56" s="10" t="s">
        <v>32</v>
      </c>
      <c r="E56" s="10">
        <v>2009</v>
      </c>
      <c r="F56" s="11">
        <v>0</v>
      </c>
      <c r="G56" s="5">
        <v>0</v>
      </c>
      <c r="H56" s="5"/>
      <c r="I56" s="5"/>
      <c r="J56" s="12">
        <v>0</v>
      </c>
      <c r="K56" s="11">
        <v>0</v>
      </c>
      <c r="L56" s="12">
        <v>0</v>
      </c>
      <c r="M56" s="12">
        <v>35</v>
      </c>
      <c r="N56" s="12"/>
      <c r="O56" s="12">
        <v>0</v>
      </c>
      <c r="P56" s="12">
        <v>0</v>
      </c>
      <c r="Q56" s="12">
        <v>0</v>
      </c>
      <c r="R56" s="12">
        <v>0</v>
      </c>
      <c r="S56" s="9">
        <v>0</v>
      </c>
      <c r="T56" s="12">
        <v>0</v>
      </c>
      <c r="U56" s="12">
        <v>40</v>
      </c>
      <c r="V56" s="12">
        <v>0</v>
      </c>
      <c r="W56" s="12"/>
      <c r="X56" s="12">
        <v>0</v>
      </c>
      <c r="Y56" s="12">
        <v>0</v>
      </c>
      <c r="Z56" s="12"/>
      <c r="AA56" s="12"/>
      <c r="AB56" s="12">
        <v>0</v>
      </c>
      <c r="AC56" s="12">
        <v>0</v>
      </c>
      <c r="AD56" s="12">
        <v>0</v>
      </c>
      <c r="AE56" s="12">
        <v>0</v>
      </c>
      <c r="AF56" s="12"/>
      <c r="AG56" s="12"/>
      <c r="AH56" s="12"/>
      <c r="AI56" s="6">
        <f t="shared" si="2"/>
        <v>75</v>
      </c>
      <c r="AJ56" s="10" t="s">
        <v>29</v>
      </c>
    </row>
    <row r="57" spans="1:36" ht="31.2" hidden="1" x14ac:dyDescent="0.3">
      <c r="A57" s="10" t="s">
        <v>147</v>
      </c>
      <c r="B57" s="10" t="s">
        <v>273</v>
      </c>
      <c r="C57" s="10" t="s">
        <v>204</v>
      </c>
      <c r="D57" s="10" t="s">
        <v>28</v>
      </c>
      <c r="E57" s="10">
        <v>2009</v>
      </c>
      <c r="F57" s="11">
        <v>0</v>
      </c>
      <c r="G57" s="5">
        <v>0</v>
      </c>
      <c r="H57" s="5"/>
      <c r="I57" s="5"/>
      <c r="J57" s="12">
        <v>5.76</v>
      </c>
      <c r="K57" s="11">
        <v>0</v>
      </c>
      <c r="L57" s="12">
        <v>0</v>
      </c>
      <c r="M57" s="12">
        <v>0</v>
      </c>
      <c r="N57" s="12"/>
      <c r="O57" s="12">
        <v>0</v>
      </c>
      <c r="P57" s="12">
        <v>25</v>
      </c>
      <c r="Q57" s="12">
        <v>0</v>
      </c>
      <c r="R57" s="12">
        <v>0</v>
      </c>
      <c r="S57" s="9">
        <v>0</v>
      </c>
      <c r="T57" s="12">
        <v>0</v>
      </c>
      <c r="U57" s="12">
        <v>0</v>
      </c>
      <c r="V57" s="12">
        <v>0</v>
      </c>
      <c r="W57" s="12"/>
      <c r="X57" s="12">
        <v>0</v>
      </c>
      <c r="Y57" s="12">
        <v>0</v>
      </c>
      <c r="Z57" s="12"/>
      <c r="AA57" s="12"/>
      <c r="AB57" s="12">
        <v>0</v>
      </c>
      <c r="AC57" s="12">
        <v>0</v>
      </c>
      <c r="AD57" s="12">
        <v>0</v>
      </c>
      <c r="AE57" s="12">
        <v>0</v>
      </c>
      <c r="AF57" s="12"/>
      <c r="AG57" s="12"/>
      <c r="AH57" s="12"/>
      <c r="AI57" s="6">
        <f t="shared" si="2"/>
        <v>30.759999999999998</v>
      </c>
      <c r="AJ57" s="10" t="s">
        <v>29</v>
      </c>
    </row>
    <row r="58" spans="1:36" hidden="1" x14ac:dyDescent="0.3">
      <c r="A58" s="10" t="s">
        <v>291</v>
      </c>
      <c r="B58" s="10" t="s">
        <v>292</v>
      </c>
      <c r="C58" s="10" t="s">
        <v>293</v>
      </c>
      <c r="D58" s="10" t="s">
        <v>28</v>
      </c>
      <c r="E58" s="10">
        <v>2009</v>
      </c>
      <c r="F58" s="11">
        <v>0</v>
      </c>
      <c r="G58" s="5">
        <v>0</v>
      </c>
      <c r="H58" s="5"/>
      <c r="I58" s="5"/>
      <c r="J58" s="12">
        <v>0</v>
      </c>
      <c r="K58" s="11">
        <v>0</v>
      </c>
      <c r="L58" s="12">
        <v>0</v>
      </c>
      <c r="M58" s="12">
        <v>0</v>
      </c>
      <c r="N58" s="12"/>
      <c r="O58" s="12">
        <v>0</v>
      </c>
      <c r="P58" s="12">
        <v>0</v>
      </c>
      <c r="Q58" s="11">
        <v>0</v>
      </c>
      <c r="R58" s="12">
        <v>0.374</v>
      </c>
      <c r="S58" s="12">
        <v>0</v>
      </c>
      <c r="T58" s="12">
        <v>0</v>
      </c>
      <c r="U58" s="12">
        <v>0</v>
      </c>
      <c r="V58" s="12">
        <v>0</v>
      </c>
      <c r="W58" s="12"/>
      <c r="X58" s="12">
        <v>0</v>
      </c>
      <c r="Y58" s="12">
        <v>0</v>
      </c>
      <c r="Z58" s="12"/>
      <c r="AA58" s="12"/>
      <c r="AB58" s="12">
        <v>0</v>
      </c>
      <c r="AC58" s="12">
        <v>0</v>
      </c>
      <c r="AD58" s="11">
        <v>0</v>
      </c>
      <c r="AE58" s="12">
        <v>0</v>
      </c>
      <c r="AF58" s="12"/>
      <c r="AG58" s="12"/>
      <c r="AH58" s="12"/>
      <c r="AI58" s="6">
        <f t="shared" si="2"/>
        <v>0.374</v>
      </c>
      <c r="AJ58" s="10" t="s">
        <v>294</v>
      </c>
    </row>
    <row r="59" spans="1:36" ht="31.2" hidden="1" x14ac:dyDescent="0.3">
      <c r="A59" s="10" t="s">
        <v>147</v>
      </c>
      <c r="B59" s="10" t="s">
        <v>329</v>
      </c>
      <c r="C59" s="10" t="s">
        <v>293</v>
      </c>
      <c r="D59" s="10" t="s">
        <v>28</v>
      </c>
      <c r="E59" s="10">
        <v>2009</v>
      </c>
      <c r="F59" s="11">
        <v>1.2</v>
      </c>
      <c r="G59" s="5">
        <v>0</v>
      </c>
      <c r="H59" s="5"/>
      <c r="I59" s="5"/>
      <c r="J59" s="12">
        <v>0.3</v>
      </c>
      <c r="K59" s="11">
        <v>0</v>
      </c>
      <c r="L59" s="12">
        <v>0</v>
      </c>
      <c r="M59" s="12">
        <v>0</v>
      </c>
      <c r="N59" s="12"/>
      <c r="O59" s="12">
        <v>0</v>
      </c>
      <c r="P59" s="12">
        <v>0</v>
      </c>
      <c r="Q59" s="11">
        <v>0</v>
      </c>
      <c r="R59" s="12">
        <v>0</v>
      </c>
      <c r="S59" s="12">
        <v>0</v>
      </c>
      <c r="T59" s="12">
        <v>0</v>
      </c>
      <c r="U59" s="12">
        <v>0</v>
      </c>
      <c r="V59" s="12">
        <v>0</v>
      </c>
      <c r="W59" s="12"/>
      <c r="X59" s="12">
        <v>0</v>
      </c>
      <c r="Y59" s="12">
        <v>0</v>
      </c>
      <c r="Z59" s="12"/>
      <c r="AA59" s="12"/>
      <c r="AB59" s="12">
        <v>0</v>
      </c>
      <c r="AC59" s="12">
        <v>0</v>
      </c>
      <c r="AD59" s="11">
        <v>0</v>
      </c>
      <c r="AE59" s="12">
        <v>0</v>
      </c>
      <c r="AF59" s="12"/>
      <c r="AG59" s="12"/>
      <c r="AH59" s="12"/>
      <c r="AI59" s="6">
        <f t="shared" si="2"/>
        <v>1.5</v>
      </c>
      <c r="AJ59" s="10" t="s">
        <v>294</v>
      </c>
    </row>
    <row r="60" spans="1:36" ht="31.2" hidden="1" x14ac:dyDescent="0.3">
      <c r="A60" s="10" t="s">
        <v>147</v>
      </c>
      <c r="B60" s="10" t="s">
        <v>330</v>
      </c>
      <c r="C60" s="10" t="s">
        <v>293</v>
      </c>
      <c r="D60" s="10" t="s">
        <v>28</v>
      </c>
      <c r="E60" s="10">
        <v>2009</v>
      </c>
      <c r="F60" s="11">
        <v>0.5</v>
      </c>
      <c r="G60" s="5">
        <v>0</v>
      </c>
      <c r="H60" s="5"/>
      <c r="I60" s="5"/>
      <c r="J60" s="12">
        <v>0.1</v>
      </c>
      <c r="K60" s="11">
        <v>0</v>
      </c>
      <c r="L60" s="12">
        <v>0</v>
      </c>
      <c r="M60" s="12">
        <v>0</v>
      </c>
      <c r="N60" s="12"/>
      <c r="O60" s="12">
        <v>0</v>
      </c>
      <c r="P60" s="12">
        <v>0</v>
      </c>
      <c r="Q60" s="11">
        <v>0</v>
      </c>
      <c r="R60" s="12">
        <v>0</v>
      </c>
      <c r="S60" s="12">
        <v>0</v>
      </c>
      <c r="T60" s="12">
        <v>0</v>
      </c>
      <c r="U60" s="12">
        <v>0</v>
      </c>
      <c r="V60" s="12">
        <v>0</v>
      </c>
      <c r="W60" s="12"/>
      <c r="X60" s="12">
        <v>0</v>
      </c>
      <c r="Y60" s="12">
        <v>0</v>
      </c>
      <c r="Z60" s="12"/>
      <c r="AA60" s="12"/>
      <c r="AB60" s="12">
        <v>0</v>
      </c>
      <c r="AC60" s="12">
        <v>0</v>
      </c>
      <c r="AD60" s="11">
        <v>0</v>
      </c>
      <c r="AE60" s="12">
        <v>0</v>
      </c>
      <c r="AF60" s="12"/>
      <c r="AG60" s="12"/>
      <c r="AH60" s="12"/>
      <c r="AI60" s="6">
        <f t="shared" si="2"/>
        <v>0.6</v>
      </c>
      <c r="AJ60" s="10" t="s">
        <v>294</v>
      </c>
    </row>
    <row r="61" spans="1:36" ht="46.8" hidden="1" x14ac:dyDescent="0.3">
      <c r="A61" s="10" t="s">
        <v>147</v>
      </c>
      <c r="B61" s="10" t="s">
        <v>427</v>
      </c>
      <c r="C61" s="10" t="s">
        <v>364</v>
      </c>
      <c r="D61" s="10" t="s">
        <v>28</v>
      </c>
      <c r="E61" s="10">
        <v>2009</v>
      </c>
      <c r="F61" s="11">
        <v>20</v>
      </c>
      <c r="G61" s="5">
        <v>0</v>
      </c>
      <c r="H61" s="5"/>
      <c r="I61" s="5"/>
      <c r="J61" s="11">
        <v>5</v>
      </c>
      <c r="K61" s="11">
        <v>0</v>
      </c>
      <c r="L61" s="12">
        <v>0</v>
      </c>
      <c r="M61" s="12">
        <v>0</v>
      </c>
      <c r="N61" s="12"/>
      <c r="O61" s="12">
        <v>0</v>
      </c>
      <c r="P61" s="12">
        <v>0</v>
      </c>
      <c r="Q61" s="11">
        <v>0</v>
      </c>
      <c r="R61" s="12">
        <v>0</v>
      </c>
      <c r="S61" s="12">
        <v>0</v>
      </c>
      <c r="T61" s="12">
        <v>0</v>
      </c>
      <c r="U61" s="12">
        <v>0</v>
      </c>
      <c r="V61" s="12">
        <v>0</v>
      </c>
      <c r="W61" s="12"/>
      <c r="X61" s="12">
        <v>0</v>
      </c>
      <c r="Y61" s="12">
        <v>0</v>
      </c>
      <c r="Z61" s="12"/>
      <c r="AA61" s="12"/>
      <c r="AB61" s="11">
        <v>0</v>
      </c>
      <c r="AC61" s="12">
        <v>0</v>
      </c>
      <c r="AD61" s="12">
        <v>0</v>
      </c>
      <c r="AE61" s="12">
        <v>0</v>
      </c>
      <c r="AF61" s="12"/>
      <c r="AG61" s="12"/>
      <c r="AH61" s="12"/>
      <c r="AI61" s="6">
        <f t="shared" si="2"/>
        <v>25</v>
      </c>
      <c r="AJ61" s="10" t="s">
        <v>58</v>
      </c>
    </row>
    <row r="62" spans="1:36" ht="31.2" hidden="1" x14ac:dyDescent="0.3">
      <c r="A62" s="10" t="s">
        <v>147</v>
      </c>
      <c r="B62" s="10" t="s">
        <v>428</v>
      </c>
      <c r="C62" s="10" t="s">
        <v>364</v>
      </c>
      <c r="D62" s="10" t="s">
        <v>28</v>
      </c>
      <c r="E62" s="10">
        <v>2009</v>
      </c>
      <c r="F62" s="11">
        <v>0</v>
      </c>
      <c r="G62" s="5">
        <v>0</v>
      </c>
      <c r="H62" s="5"/>
      <c r="I62" s="5"/>
      <c r="J62" s="11">
        <v>0</v>
      </c>
      <c r="K62" s="11">
        <v>0</v>
      </c>
      <c r="L62" s="12">
        <v>0</v>
      </c>
      <c r="M62" s="12">
        <v>0</v>
      </c>
      <c r="N62" s="12"/>
      <c r="O62" s="12">
        <v>0</v>
      </c>
      <c r="P62" s="12">
        <v>0</v>
      </c>
      <c r="Q62" s="11">
        <v>0</v>
      </c>
      <c r="R62" s="12">
        <v>0</v>
      </c>
      <c r="S62" s="12">
        <v>0</v>
      </c>
      <c r="T62" s="12">
        <v>20</v>
      </c>
      <c r="U62" s="12">
        <v>72</v>
      </c>
      <c r="V62" s="12">
        <v>0</v>
      </c>
      <c r="W62" s="12"/>
      <c r="X62" s="12">
        <v>0</v>
      </c>
      <c r="Y62" s="12">
        <v>0</v>
      </c>
      <c r="Z62" s="12"/>
      <c r="AA62" s="12"/>
      <c r="AB62" s="11">
        <v>0</v>
      </c>
      <c r="AC62" s="12">
        <v>0</v>
      </c>
      <c r="AD62" s="12">
        <v>0</v>
      </c>
      <c r="AE62" s="12">
        <v>0</v>
      </c>
      <c r="AF62" s="12"/>
      <c r="AG62" s="12"/>
      <c r="AH62" s="12"/>
      <c r="AI62" s="6">
        <f t="shared" si="2"/>
        <v>92</v>
      </c>
      <c r="AJ62" s="10" t="s">
        <v>29</v>
      </c>
    </row>
    <row r="63" spans="1:36" ht="46.8" hidden="1" x14ac:dyDescent="0.3">
      <c r="A63" s="10" t="s">
        <v>131</v>
      </c>
      <c r="B63" s="10" t="s">
        <v>462</v>
      </c>
      <c r="C63" s="10" t="s">
        <v>446</v>
      </c>
      <c r="D63" s="10" t="s">
        <v>28</v>
      </c>
      <c r="E63" s="10">
        <v>2009</v>
      </c>
      <c r="F63" s="12">
        <v>0</v>
      </c>
      <c r="G63" s="5">
        <v>0</v>
      </c>
      <c r="H63" s="5"/>
      <c r="I63" s="5"/>
      <c r="J63" s="12">
        <v>244</v>
      </c>
      <c r="K63" s="11">
        <v>0</v>
      </c>
      <c r="L63" s="12">
        <v>0</v>
      </c>
      <c r="M63" s="12">
        <v>0</v>
      </c>
      <c r="N63" s="12"/>
      <c r="O63" s="12">
        <v>0</v>
      </c>
      <c r="P63" s="12">
        <v>0</v>
      </c>
      <c r="Q63" s="12">
        <v>0</v>
      </c>
      <c r="R63" s="12">
        <v>0</v>
      </c>
      <c r="S63" s="12">
        <v>0</v>
      </c>
      <c r="T63" s="12">
        <v>371</v>
      </c>
      <c r="U63" s="12">
        <v>0</v>
      </c>
      <c r="V63" s="12">
        <v>0</v>
      </c>
      <c r="W63" s="12"/>
      <c r="X63" s="12">
        <v>0</v>
      </c>
      <c r="Y63" s="12">
        <v>0</v>
      </c>
      <c r="Z63" s="12"/>
      <c r="AA63" s="12"/>
      <c r="AB63" s="12">
        <v>0</v>
      </c>
      <c r="AC63" s="12">
        <v>0</v>
      </c>
      <c r="AD63" s="12">
        <v>0</v>
      </c>
      <c r="AE63" s="12">
        <v>0</v>
      </c>
      <c r="AF63" s="12"/>
      <c r="AG63" s="12"/>
      <c r="AH63" s="12"/>
      <c r="AI63" s="6">
        <f t="shared" si="2"/>
        <v>615</v>
      </c>
      <c r="AJ63" s="10" t="s">
        <v>29</v>
      </c>
    </row>
    <row r="64" spans="1:36" ht="39.6" hidden="1" x14ac:dyDescent="0.3">
      <c r="A64" s="2" t="s">
        <v>111</v>
      </c>
      <c r="B64" s="3" t="s">
        <v>115</v>
      </c>
      <c r="C64" s="4" t="s">
        <v>27</v>
      </c>
      <c r="D64" s="4" t="s">
        <v>28</v>
      </c>
      <c r="E64" s="4">
        <v>2014</v>
      </c>
      <c r="F64" s="5">
        <v>0</v>
      </c>
      <c r="G64" s="5">
        <v>0</v>
      </c>
      <c r="H64" s="5"/>
      <c r="I64" s="5"/>
      <c r="J64" s="5">
        <v>0</v>
      </c>
      <c r="K64" s="6">
        <v>0</v>
      </c>
      <c r="L64" s="6">
        <v>0</v>
      </c>
      <c r="M64" s="5">
        <v>0</v>
      </c>
      <c r="N64" s="5"/>
      <c r="O64" s="5">
        <v>0</v>
      </c>
      <c r="P64" s="5">
        <v>0</v>
      </c>
      <c r="Q64" s="5">
        <v>0</v>
      </c>
      <c r="R64" s="5">
        <v>0</v>
      </c>
      <c r="S64" s="5">
        <v>0</v>
      </c>
      <c r="T64" s="5">
        <v>0</v>
      </c>
      <c r="U64" s="5">
        <v>239</v>
      </c>
      <c r="V64" s="5">
        <v>0</v>
      </c>
      <c r="W64" s="5"/>
      <c r="X64" s="6">
        <v>0</v>
      </c>
      <c r="Y64" s="6">
        <v>0</v>
      </c>
      <c r="Z64" s="6"/>
      <c r="AA64" s="6"/>
      <c r="AB64" s="6">
        <v>0</v>
      </c>
      <c r="AC64" s="6">
        <v>0</v>
      </c>
      <c r="AD64" s="6">
        <v>0</v>
      </c>
      <c r="AE64" s="6">
        <v>0</v>
      </c>
      <c r="AF64" s="6"/>
      <c r="AG64" s="6"/>
      <c r="AH64" s="6"/>
      <c r="AI64" s="6">
        <f t="shared" si="2"/>
        <v>239</v>
      </c>
      <c r="AJ64" s="4" t="s">
        <v>66</v>
      </c>
    </row>
    <row r="65" spans="1:36" ht="52.8" hidden="1" x14ac:dyDescent="0.3">
      <c r="A65" s="2" t="s">
        <v>111</v>
      </c>
      <c r="B65" s="3" t="s">
        <v>116</v>
      </c>
      <c r="C65" s="4" t="s">
        <v>27</v>
      </c>
      <c r="D65" s="4" t="s">
        <v>28</v>
      </c>
      <c r="E65" s="4">
        <v>2013</v>
      </c>
      <c r="F65" s="5">
        <v>0</v>
      </c>
      <c r="G65" s="5">
        <v>0</v>
      </c>
      <c r="H65" s="5"/>
      <c r="I65" s="5"/>
      <c r="J65" s="5">
        <v>0</v>
      </c>
      <c r="K65" s="6">
        <v>0</v>
      </c>
      <c r="L65" s="6">
        <v>0</v>
      </c>
      <c r="M65" s="5">
        <v>0</v>
      </c>
      <c r="N65" s="5"/>
      <c r="O65" s="5">
        <v>0</v>
      </c>
      <c r="P65" s="5">
        <v>0</v>
      </c>
      <c r="Q65" s="5">
        <v>0</v>
      </c>
      <c r="R65" s="5">
        <v>0</v>
      </c>
      <c r="S65" s="5">
        <v>0</v>
      </c>
      <c r="T65" s="5">
        <v>0</v>
      </c>
      <c r="U65" s="5">
        <v>99.3</v>
      </c>
      <c r="V65" s="5">
        <v>0</v>
      </c>
      <c r="W65" s="5"/>
      <c r="X65" s="6">
        <v>0</v>
      </c>
      <c r="Y65" s="6">
        <v>0</v>
      </c>
      <c r="Z65" s="6"/>
      <c r="AA65" s="6"/>
      <c r="AB65" s="6">
        <v>0</v>
      </c>
      <c r="AC65" s="6">
        <v>0</v>
      </c>
      <c r="AD65" s="6">
        <v>0</v>
      </c>
      <c r="AE65" s="6">
        <v>0</v>
      </c>
      <c r="AF65" s="6"/>
      <c r="AG65" s="6"/>
      <c r="AH65" s="6"/>
      <c r="AI65" s="6">
        <f t="shared" si="2"/>
        <v>99.3</v>
      </c>
      <c r="AJ65" s="4" t="s">
        <v>66</v>
      </c>
    </row>
    <row r="66" spans="1:36" ht="31.2" hidden="1" x14ac:dyDescent="0.3">
      <c r="A66" s="10" t="s">
        <v>147</v>
      </c>
      <c r="B66" s="10" t="s">
        <v>546</v>
      </c>
      <c r="C66" s="10" t="s">
        <v>467</v>
      </c>
      <c r="D66" s="10" t="s">
        <v>28</v>
      </c>
      <c r="E66" s="10">
        <v>2009</v>
      </c>
      <c r="F66" s="11">
        <v>0.9</v>
      </c>
      <c r="G66" s="5">
        <v>0</v>
      </c>
      <c r="H66" s="5"/>
      <c r="I66" s="5"/>
      <c r="J66" s="12">
        <v>0.2</v>
      </c>
      <c r="K66" s="11">
        <v>0</v>
      </c>
      <c r="L66" s="11">
        <v>0</v>
      </c>
      <c r="M66" s="12">
        <v>0</v>
      </c>
      <c r="N66" s="12"/>
      <c r="O66" s="12">
        <v>0</v>
      </c>
      <c r="P66" s="12">
        <v>0</v>
      </c>
      <c r="Q66" s="12">
        <v>0</v>
      </c>
      <c r="R66" s="12">
        <v>0</v>
      </c>
      <c r="S66" s="9">
        <v>0</v>
      </c>
      <c r="T66" s="12">
        <v>0</v>
      </c>
      <c r="U66" s="12">
        <v>0</v>
      </c>
      <c r="V66" s="12">
        <v>0</v>
      </c>
      <c r="W66" s="12"/>
      <c r="X66" s="6">
        <v>0</v>
      </c>
      <c r="Y66" s="6">
        <v>0</v>
      </c>
      <c r="Z66" s="6"/>
      <c r="AA66" s="6"/>
      <c r="AB66" s="6">
        <v>0</v>
      </c>
      <c r="AC66" s="6">
        <v>0</v>
      </c>
      <c r="AD66" s="6">
        <v>0</v>
      </c>
      <c r="AE66" s="6">
        <v>0</v>
      </c>
      <c r="AF66" s="6"/>
      <c r="AG66" s="6"/>
      <c r="AH66" s="6"/>
      <c r="AI66" s="6">
        <f t="shared" si="2"/>
        <v>1.1000000000000001</v>
      </c>
      <c r="AJ66" s="10" t="s">
        <v>294</v>
      </c>
    </row>
    <row r="67" spans="1:36" ht="31.2" hidden="1" x14ac:dyDescent="0.3">
      <c r="A67" s="10" t="s">
        <v>222</v>
      </c>
      <c r="B67" s="10" t="s">
        <v>501</v>
      </c>
      <c r="C67" s="10" t="s">
        <v>467</v>
      </c>
      <c r="D67" s="10" t="s">
        <v>28</v>
      </c>
      <c r="E67" s="10">
        <v>2009</v>
      </c>
      <c r="F67" s="11">
        <v>2.1</v>
      </c>
      <c r="G67" s="5">
        <v>0</v>
      </c>
      <c r="H67" s="5"/>
      <c r="I67" s="5"/>
      <c r="J67" s="12">
        <v>0.375</v>
      </c>
      <c r="K67" s="11">
        <v>0</v>
      </c>
      <c r="L67" s="11">
        <v>0</v>
      </c>
      <c r="M67" s="12">
        <v>0</v>
      </c>
      <c r="N67" s="12"/>
      <c r="O67" s="12">
        <v>0</v>
      </c>
      <c r="P67" s="12">
        <v>0</v>
      </c>
      <c r="Q67" s="12">
        <v>0</v>
      </c>
      <c r="R67" s="12">
        <v>0</v>
      </c>
      <c r="S67" s="9">
        <v>0</v>
      </c>
      <c r="T67" s="12">
        <v>0</v>
      </c>
      <c r="U67" s="12">
        <v>0</v>
      </c>
      <c r="V67" s="12">
        <v>0</v>
      </c>
      <c r="W67" s="12"/>
      <c r="X67" s="6">
        <v>0</v>
      </c>
      <c r="Y67" s="6">
        <v>0</v>
      </c>
      <c r="Z67" s="6"/>
      <c r="AA67" s="6"/>
      <c r="AB67" s="6">
        <v>0</v>
      </c>
      <c r="AC67" s="6">
        <v>0</v>
      </c>
      <c r="AD67" s="6">
        <v>0</v>
      </c>
      <c r="AE67" s="6">
        <v>0</v>
      </c>
      <c r="AF67" s="6"/>
      <c r="AG67" s="6"/>
      <c r="AH67" s="6"/>
      <c r="AI67" s="6">
        <f t="shared" si="2"/>
        <v>2.4750000000000001</v>
      </c>
      <c r="AJ67" s="10" t="s">
        <v>294</v>
      </c>
    </row>
    <row r="68" spans="1:36" hidden="1" x14ac:dyDescent="0.3">
      <c r="A68" s="10" t="s">
        <v>206</v>
      </c>
      <c r="B68" s="10" t="s">
        <v>295</v>
      </c>
      <c r="C68" s="10" t="s">
        <v>293</v>
      </c>
      <c r="D68" s="10" t="s">
        <v>28</v>
      </c>
      <c r="E68" s="10">
        <v>2009</v>
      </c>
      <c r="F68" s="11">
        <v>0.5</v>
      </c>
      <c r="G68" s="5">
        <v>0</v>
      </c>
      <c r="H68" s="5"/>
      <c r="I68" s="5"/>
      <c r="J68" s="12">
        <v>0.05</v>
      </c>
      <c r="K68" s="11">
        <v>0</v>
      </c>
      <c r="L68" s="12">
        <v>0</v>
      </c>
      <c r="M68" s="12">
        <v>0</v>
      </c>
      <c r="N68" s="12"/>
      <c r="O68" s="12">
        <v>0</v>
      </c>
      <c r="P68" s="12">
        <v>0</v>
      </c>
      <c r="Q68" s="11">
        <v>0</v>
      </c>
      <c r="R68" s="12">
        <v>0</v>
      </c>
      <c r="S68" s="12">
        <v>0</v>
      </c>
      <c r="T68" s="12">
        <v>0</v>
      </c>
      <c r="U68" s="12">
        <v>0</v>
      </c>
      <c r="V68" s="12">
        <v>0</v>
      </c>
      <c r="W68" s="12"/>
      <c r="X68" s="12">
        <v>0</v>
      </c>
      <c r="Y68" s="12">
        <v>0</v>
      </c>
      <c r="Z68" s="12"/>
      <c r="AA68" s="12"/>
      <c r="AB68" s="12">
        <v>0</v>
      </c>
      <c r="AC68" s="12">
        <v>0</v>
      </c>
      <c r="AD68" s="11">
        <v>0</v>
      </c>
      <c r="AE68" s="12">
        <v>0</v>
      </c>
      <c r="AF68" s="12"/>
      <c r="AG68" s="12"/>
      <c r="AH68" s="12"/>
      <c r="AI68" s="6">
        <f t="shared" si="2"/>
        <v>0.55000000000000004</v>
      </c>
      <c r="AJ68" s="10" t="s">
        <v>294</v>
      </c>
    </row>
    <row r="69" spans="1:36" ht="31.2" x14ac:dyDescent="0.3">
      <c r="A69" s="10" t="s">
        <v>206</v>
      </c>
      <c r="B69" s="10" t="s">
        <v>211</v>
      </c>
      <c r="C69" s="10" t="s">
        <v>204</v>
      </c>
      <c r="D69" s="10" t="s">
        <v>28</v>
      </c>
      <c r="E69" s="10">
        <v>2009</v>
      </c>
      <c r="F69" s="11">
        <v>0.22500000000000001</v>
      </c>
      <c r="G69" s="5">
        <v>0</v>
      </c>
      <c r="H69" s="5"/>
      <c r="I69" s="5"/>
      <c r="J69" s="12">
        <v>5.0000000000000001E-3</v>
      </c>
      <c r="K69" s="11">
        <v>0</v>
      </c>
      <c r="L69" s="12">
        <v>0</v>
      </c>
      <c r="M69" s="12">
        <v>0</v>
      </c>
      <c r="N69" s="12"/>
      <c r="O69" s="12">
        <v>0</v>
      </c>
      <c r="P69" s="12">
        <v>0</v>
      </c>
      <c r="Q69" s="12">
        <v>0</v>
      </c>
      <c r="R69" s="12">
        <v>0</v>
      </c>
      <c r="S69" s="9">
        <v>0</v>
      </c>
      <c r="T69" s="12">
        <v>0</v>
      </c>
      <c r="U69" s="12">
        <v>0</v>
      </c>
      <c r="V69" s="12">
        <v>0</v>
      </c>
      <c r="W69" s="12"/>
      <c r="X69" s="12">
        <v>0</v>
      </c>
      <c r="Y69" s="12">
        <v>0</v>
      </c>
      <c r="Z69" s="12"/>
      <c r="AA69" s="12"/>
      <c r="AB69" s="12">
        <v>0</v>
      </c>
      <c r="AC69" s="12">
        <v>0</v>
      </c>
      <c r="AD69" s="12">
        <v>0</v>
      </c>
      <c r="AE69" s="12">
        <v>0</v>
      </c>
      <c r="AF69" s="12"/>
      <c r="AG69" s="12"/>
      <c r="AH69" s="12"/>
      <c r="AI69" s="6">
        <f t="shared" si="2"/>
        <v>0.23</v>
      </c>
      <c r="AJ69" s="10" t="s">
        <v>38</v>
      </c>
    </row>
    <row r="70" spans="1:36" ht="31.2" x14ac:dyDescent="0.3">
      <c r="A70" s="10" t="s">
        <v>206</v>
      </c>
      <c r="B70" s="10" t="s">
        <v>210</v>
      </c>
      <c r="C70" s="10" t="s">
        <v>204</v>
      </c>
      <c r="D70" s="10" t="s">
        <v>28</v>
      </c>
      <c r="E70" s="10">
        <v>2009</v>
      </c>
      <c r="F70" s="11">
        <v>0</v>
      </c>
      <c r="G70" s="5">
        <v>0</v>
      </c>
      <c r="H70" s="5"/>
      <c r="I70" s="5"/>
      <c r="J70" s="12">
        <v>0</v>
      </c>
      <c r="K70" s="11">
        <v>0</v>
      </c>
      <c r="L70" s="12">
        <v>0</v>
      </c>
      <c r="M70" s="12">
        <v>0</v>
      </c>
      <c r="N70" s="12"/>
      <c r="O70" s="12">
        <v>0</v>
      </c>
      <c r="P70" s="12">
        <v>4</v>
      </c>
      <c r="Q70" s="12">
        <v>0</v>
      </c>
      <c r="R70" s="12">
        <v>0</v>
      </c>
      <c r="S70" s="9">
        <v>0</v>
      </c>
      <c r="T70" s="12">
        <v>0</v>
      </c>
      <c r="U70" s="12">
        <v>0</v>
      </c>
      <c r="V70" s="12">
        <v>0</v>
      </c>
      <c r="W70" s="12"/>
      <c r="X70" s="12">
        <v>0</v>
      </c>
      <c r="Y70" s="12">
        <v>0</v>
      </c>
      <c r="Z70" s="12"/>
      <c r="AA70" s="12"/>
      <c r="AB70" s="12">
        <v>0</v>
      </c>
      <c r="AC70" s="12">
        <v>0</v>
      </c>
      <c r="AD70" s="12">
        <v>0</v>
      </c>
      <c r="AE70" s="12">
        <v>0</v>
      </c>
      <c r="AF70" s="12"/>
      <c r="AG70" s="12"/>
      <c r="AH70" s="12"/>
      <c r="AI70" s="6">
        <f t="shared" si="2"/>
        <v>4</v>
      </c>
      <c r="AJ70" s="10" t="s">
        <v>58</v>
      </c>
    </row>
    <row r="71" spans="1:36" ht="46.8" hidden="1" x14ac:dyDescent="0.3">
      <c r="A71" s="10" t="s">
        <v>45</v>
      </c>
      <c r="B71" s="10" t="s">
        <v>304</v>
      </c>
      <c r="C71" s="10" t="s">
        <v>293</v>
      </c>
      <c r="D71" s="10" t="s">
        <v>28</v>
      </c>
      <c r="E71" s="10">
        <v>2010</v>
      </c>
      <c r="F71" s="11">
        <v>0</v>
      </c>
      <c r="G71" s="5">
        <v>0</v>
      </c>
      <c r="H71" s="5"/>
      <c r="I71" s="5"/>
      <c r="J71" s="12">
        <v>0.2</v>
      </c>
      <c r="K71" s="11">
        <v>0</v>
      </c>
      <c r="L71" s="12">
        <v>0</v>
      </c>
      <c r="M71" s="12">
        <v>0</v>
      </c>
      <c r="N71" s="12">
        <v>0</v>
      </c>
      <c r="O71" s="12">
        <v>0</v>
      </c>
      <c r="P71" s="12">
        <v>0</v>
      </c>
      <c r="Q71" s="11">
        <v>1.5</v>
      </c>
      <c r="R71" s="12">
        <v>0</v>
      </c>
      <c r="S71" s="12">
        <v>0</v>
      </c>
      <c r="T71" s="12">
        <v>0</v>
      </c>
      <c r="U71" s="12">
        <v>0</v>
      </c>
      <c r="V71" s="12">
        <v>0</v>
      </c>
      <c r="W71" s="12">
        <v>0</v>
      </c>
      <c r="X71" s="12">
        <v>0</v>
      </c>
      <c r="Y71" s="12">
        <v>0</v>
      </c>
      <c r="Z71" s="12">
        <v>0</v>
      </c>
      <c r="AA71" s="12">
        <v>0</v>
      </c>
      <c r="AB71" s="12">
        <v>0</v>
      </c>
      <c r="AC71" s="12">
        <v>0</v>
      </c>
      <c r="AD71" s="11">
        <v>0</v>
      </c>
      <c r="AE71" s="12">
        <v>0</v>
      </c>
      <c r="AF71" s="12">
        <v>0</v>
      </c>
      <c r="AG71" s="12">
        <v>0</v>
      </c>
      <c r="AH71" s="12">
        <v>0</v>
      </c>
      <c r="AI71" s="6">
        <f t="shared" si="2"/>
        <v>1.7</v>
      </c>
      <c r="AJ71" s="10" t="s">
        <v>294</v>
      </c>
    </row>
    <row r="72" spans="1:36" ht="26.4" x14ac:dyDescent="0.3">
      <c r="A72" s="2" t="s">
        <v>95</v>
      </c>
      <c r="B72" s="7" t="s">
        <v>98</v>
      </c>
      <c r="C72" s="8" t="s">
        <v>27</v>
      </c>
      <c r="D72" s="8" t="s">
        <v>32</v>
      </c>
      <c r="E72" s="8">
        <v>2019</v>
      </c>
      <c r="F72" s="9">
        <v>0</v>
      </c>
      <c r="G72" s="5">
        <v>0</v>
      </c>
      <c r="H72" s="5">
        <v>0</v>
      </c>
      <c r="I72" s="5">
        <v>0</v>
      </c>
      <c r="J72" s="9">
        <v>0</v>
      </c>
      <c r="K72" s="6">
        <v>0</v>
      </c>
      <c r="L72" s="6">
        <v>0</v>
      </c>
      <c r="M72" s="9">
        <v>0</v>
      </c>
      <c r="N72" s="12">
        <v>0</v>
      </c>
      <c r="O72" s="9">
        <v>0</v>
      </c>
      <c r="P72" s="9">
        <v>0</v>
      </c>
      <c r="Q72" s="9">
        <v>0</v>
      </c>
      <c r="R72" s="9">
        <v>0</v>
      </c>
      <c r="S72" s="9">
        <v>0</v>
      </c>
      <c r="T72" s="9">
        <v>0</v>
      </c>
      <c r="U72" s="9">
        <v>250</v>
      </c>
      <c r="V72" s="9">
        <v>0</v>
      </c>
      <c r="W72" s="12">
        <v>0</v>
      </c>
      <c r="X72" s="6">
        <v>0</v>
      </c>
      <c r="Y72" s="6">
        <v>0</v>
      </c>
      <c r="Z72" s="12">
        <v>0</v>
      </c>
      <c r="AA72" s="12">
        <v>0</v>
      </c>
      <c r="AB72" s="6">
        <v>0</v>
      </c>
      <c r="AC72" s="6">
        <v>0</v>
      </c>
      <c r="AD72" s="6">
        <v>0</v>
      </c>
      <c r="AE72" s="6">
        <v>0</v>
      </c>
      <c r="AF72" s="12">
        <v>0</v>
      </c>
      <c r="AG72" s="12">
        <v>0</v>
      </c>
      <c r="AH72" s="12">
        <v>0</v>
      </c>
      <c r="AI72" s="6">
        <f>SUM(F72:AH72)</f>
        <v>250</v>
      </c>
      <c r="AJ72" s="8" t="s">
        <v>99</v>
      </c>
    </row>
    <row r="73" spans="1:36" x14ac:dyDescent="0.3">
      <c r="A73" s="10" t="s">
        <v>45</v>
      </c>
      <c r="B73" s="10" t="s">
        <v>376</v>
      </c>
      <c r="C73" s="10" t="s">
        <v>364</v>
      </c>
      <c r="D73" s="10" t="s">
        <v>28</v>
      </c>
      <c r="E73" s="10">
        <v>2010</v>
      </c>
      <c r="F73" s="11">
        <v>122</v>
      </c>
      <c r="G73" s="5">
        <v>0</v>
      </c>
      <c r="H73" s="5">
        <v>0</v>
      </c>
      <c r="I73" s="5">
        <v>0</v>
      </c>
      <c r="J73" s="11">
        <v>19</v>
      </c>
      <c r="K73" s="11">
        <v>0</v>
      </c>
      <c r="L73" s="12">
        <v>0</v>
      </c>
      <c r="M73" s="12">
        <v>0</v>
      </c>
      <c r="N73" s="12">
        <v>0</v>
      </c>
      <c r="O73" s="12">
        <v>0</v>
      </c>
      <c r="P73" s="12">
        <v>0</v>
      </c>
      <c r="Q73" s="11">
        <v>0</v>
      </c>
      <c r="R73" s="12">
        <v>0</v>
      </c>
      <c r="S73" s="12">
        <v>0</v>
      </c>
      <c r="T73" s="12">
        <v>0</v>
      </c>
      <c r="U73" s="12">
        <v>0</v>
      </c>
      <c r="V73" s="12">
        <v>0</v>
      </c>
      <c r="W73" s="12">
        <v>0</v>
      </c>
      <c r="X73" s="12">
        <v>0</v>
      </c>
      <c r="Y73" s="12">
        <v>0</v>
      </c>
      <c r="Z73" s="12">
        <v>0</v>
      </c>
      <c r="AA73" s="12">
        <v>0</v>
      </c>
      <c r="AB73" s="11">
        <v>0</v>
      </c>
      <c r="AC73" s="12">
        <v>0</v>
      </c>
      <c r="AD73" s="12">
        <v>0</v>
      </c>
      <c r="AE73" s="12">
        <v>0</v>
      </c>
      <c r="AF73" s="12">
        <v>0</v>
      </c>
      <c r="AG73" s="12">
        <v>0</v>
      </c>
      <c r="AH73" s="12">
        <v>0</v>
      </c>
      <c r="AI73" s="6">
        <f>SUM(F73:AE73)</f>
        <v>141</v>
      </c>
      <c r="AJ73" s="10" t="s">
        <v>58</v>
      </c>
    </row>
    <row r="74" spans="1:36" ht="46.8" hidden="1" x14ac:dyDescent="0.3">
      <c r="A74" s="10" t="s">
        <v>75</v>
      </c>
      <c r="B74" s="10" t="s">
        <v>454</v>
      </c>
      <c r="C74" s="10" t="s">
        <v>446</v>
      </c>
      <c r="D74" s="10" t="s">
        <v>28</v>
      </c>
      <c r="E74" s="10">
        <v>2010</v>
      </c>
      <c r="F74" s="12">
        <v>0.52500000000000002</v>
      </c>
      <c r="G74" s="5">
        <v>0</v>
      </c>
      <c r="H74" s="5">
        <v>0</v>
      </c>
      <c r="I74" s="5">
        <v>0</v>
      </c>
      <c r="J74" s="12">
        <v>0</v>
      </c>
      <c r="K74" s="11">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6">
        <f>SUM(F74:AE74)</f>
        <v>0.52500000000000002</v>
      </c>
      <c r="AJ74" s="10" t="s">
        <v>294</v>
      </c>
    </row>
    <row r="75" spans="1:36" ht="46.8" hidden="1" x14ac:dyDescent="0.3">
      <c r="A75" s="28" t="s">
        <v>75</v>
      </c>
      <c r="B75" s="27" t="s">
        <v>695</v>
      </c>
      <c r="C75" s="27" t="s">
        <v>446</v>
      </c>
      <c r="D75" s="27" t="s">
        <v>28</v>
      </c>
      <c r="E75" s="27">
        <v>2010</v>
      </c>
      <c r="F75" s="27">
        <v>0.52500000000000002</v>
      </c>
      <c r="G75" s="27">
        <v>0</v>
      </c>
      <c r="H75" s="27">
        <v>0</v>
      </c>
      <c r="I75" s="27">
        <v>0</v>
      </c>
      <c r="J75" s="27">
        <v>0</v>
      </c>
      <c r="K75" s="27">
        <v>0</v>
      </c>
      <c r="L75" s="27">
        <v>0</v>
      </c>
      <c r="M75" s="27">
        <v>0</v>
      </c>
      <c r="N75" s="27">
        <v>0</v>
      </c>
      <c r="O75" s="27">
        <v>0</v>
      </c>
      <c r="P75" s="27">
        <v>0</v>
      </c>
      <c r="Q75" s="27">
        <v>0</v>
      </c>
      <c r="R75" s="27">
        <v>0</v>
      </c>
      <c r="S75" s="27">
        <v>0</v>
      </c>
      <c r="T75" s="27">
        <v>0</v>
      </c>
      <c r="U75" s="27">
        <v>0</v>
      </c>
      <c r="V75" s="27">
        <v>0</v>
      </c>
      <c r="W75" s="27">
        <v>0</v>
      </c>
      <c r="X75" s="27">
        <v>0</v>
      </c>
      <c r="Y75" s="27">
        <v>0</v>
      </c>
      <c r="Z75" s="27">
        <v>0</v>
      </c>
      <c r="AA75" s="27">
        <v>0</v>
      </c>
      <c r="AB75" s="27">
        <v>0</v>
      </c>
      <c r="AC75" s="27">
        <v>0</v>
      </c>
      <c r="AD75" s="27">
        <v>0</v>
      </c>
      <c r="AE75" s="27">
        <v>0</v>
      </c>
      <c r="AF75" s="27">
        <v>0</v>
      </c>
      <c r="AG75" s="26">
        <v>0</v>
      </c>
      <c r="AH75" s="27">
        <v>0</v>
      </c>
      <c r="AI75" s="26">
        <f>SUM(F75:AE75)</f>
        <v>0.52500000000000002</v>
      </c>
      <c r="AJ75" s="27" t="s">
        <v>294</v>
      </c>
    </row>
    <row r="76" spans="1:36" ht="31.2" x14ac:dyDescent="0.3">
      <c r="A76" s="15" t="s">
        <v>702</v>
      </c>
      <c r="B76" s="92" t="s">
        <v>654</v>
      </c>
      <c r="C76" s="10" t="s">
        <v>27</v>
      </c>
      <c r="D76" s="15"/>
      <c r="E76" s="15">
        <v>2016</v>
      </c>
      <c r="F76" s="15">
        <v>0</v>
      </c>
      <c r="G76" s="15">
        <v>0</v>
      </c>
      <c r="H76" s="15">
        <v>0</v>
      </c>
      <c r="I76" s="15">
        <v>0</v>
      </c>
      <c r="J76" s="15">
        <v>0</v>
      </c>
      <c r="K76" s="15">
        <v>0</v>
      </c>
      <c r="L76" s="15">
        <v>0</v>
      </c>
      <c r="M76" s="15">
        <v>240</v>
      </c>
      <c r="N76" s="12">
        <v>0</v>
      </c>
      <c r="O76" s="15">
        <v>0</v>
      </c>
      <c r="P76" s="15">
        <v>0</v>
      </c>
      <c r="Q76" s="15">
        <v>0</v>
      </c>
      <c r="R76" s="15">
        <v>0</v>
      </c>
      <c r="S76" s="15">
        <v>0</v>
      </c>
      <c r="T76" s="15">
        <v>0</v>
      </c>
      <c r="U76" s="15">
        <v>0</v>
      </c>
      <c r="V76" s="15">
        <v>0</v>
      </c>
      <c r="W76" s="12">
        <v>0</v>
      </c>
      <c r="X76" s="15">
        <v>0</v>
      </c>
      <c r="Y76" s="15">
        <v>0</v>
      </c>
      <c r="Z76" s="10">
        <v>0</v>
      </c>
      <c r="AA76" s="12">
        <v>0</v>
      </c>
      <c r="AB76" s="15">
        <v>0</v>
      </c>
      <c r="AC76" s="15">
        <v>0</v>
      </c>
      <c r="AD76" s="15">
        <v>0</v>
      </c>
      <c r="AE76" s="15">
        <v>0</v>
      </c>
      <c r="AF76" s="6">
        <v>0</v>
      </c>
      <c r="AG76" s="6">
        <v>0</v>
      </c>
      <c r="AH76" s="6">
        <v>0</v>
      </c>
      <c r="AI76" s="6">
        <f>SUM(F76:AE76)</f>
        <v>240</v>
      </c>
      <c r="AJ76" s="15" t="s">
        <v>29</v>
      </c>
    </row>
    <row r="77" spans="1:36" ht="26.4" x14ac:dyDescent="0.3">
      <c r="A77" s="2" t="s">
        <v>84</v>
      </c>
      <c r="B77" s="3" t="s">
        <v>89</v>
      </c>
      <c r="C77" s="4" t="s">
        <v>27</v>
      </c>
      <c r="D77" s="4" t="s">
        <v>40</v>
      </c>
      <c r="E77" s="4">
        <v>2010</v>
      </c>
      <c r="F77" s="5">
        <v>0</v>
      </c>
      <c r="G77" s="5">
        <v>0</v>
      </c>
      <c r="H77" s="5">
        <v>0</v>
      </c>
      <c r="I77" s="5">
        <v>0</v>
      </c>
      <c r="J77" s="5">
        <v>0</v>
      </c>
      <c r="K77" s="6">
        <v>0</v>
      </c>
      <c r="L77" s="6">
        <v>0</v>
      </c>
      <c r="M77" s="5">
        <v>142</v>
      </c>
      <c r="N77" s="12">
        <v>0</v>
      </c>
      <c r="O77" s="5">
        <v>0</v>
      </c>
      <c r="P77" s="5">
        <v>0</v>
      </c>
      <c r="Q77" s="5">
        <v>0</v>
      </c>
      <c r="R77" s="5">
        <v>0</v>
      </c>
      <c r="S77" s="5">
        <v>0</v>
      </c>
      <c r="T77" s="5">
        <v>0</v>
      </c>
      <c r="U77" s="5">
        <v>60</v>
      </c>
      <c r="V77" s="5">
        <v>0</v>
      </c>
      <c r="W77" s="12">
        <v>0</v>
      </c>
      <c r="X77" s="6">
        <v>0</v>
      </c>
      <c r="Y77" s="6">
        <v>0</v>
      </c>
      <c r="Z77" s="12">
        <v>0</v>
      </c>
      <c r="AA77" s="12">
        <v>0</v>
      </c>
      <c r="AB77" s="6">
        <v>0</v>
      </c>
      <c r="AC77" s="6">
        <v>0</v>
      </c>
      <c r="AD77" s="6">
        <v>0</v>
      </c>
      <c r="AE77" s="6">
        <v>0</v>
      </c>
      <c r="AF77" s="12">
        <v>0</v>
      </c>
      <c r="AG77" s="12">
        <v>0</v>
      </c>
      <c r="AH77" s="12">
        <v>0</v>
      </c>
      <c r="AI77" s="6">
        <f>SUM(F77:AH77)</f>
        <v>202</v>
      </c>
      <c r="AJ77" s="4" t="s">
        <v>29</v>
      </c>
    </row>
    <row r="78" spans="1:36" x14ac:dyDescent="0.3">
      <c r="A78" s="10" t="s">
        <v>45</v>
      </c>
      <c r="B78" s="10" t="s">
        <v>217</v>
      </c>
      <c r="C78" s="10" t="s">
        <v>204</v>
      </c>
      <c r="D78" s="10" t="s">
        <v>28</v>
      </c>
      <c r="E78" s="10">
        <v>2010</v>
      </c>
      <c r="F78" s="11">
        <v>0</v>
      </c>
      <c r="G78" s="5">
        <v>0</v>
      </c>
      <c r="H78" s="5">
        <v>0</v>
      </c>
      <c r="I78" s="5">
        <v>0</v>
      </c>
      <c r="J78" s="12">
        <v>0</v>
      </c>
      <c r="K78" s="11">
        <v>0</v>
      </c>
      <c r="L78" s="12">
        <v>0</v>
      </c>
      <c r="M78" s="12">
        <v>0</v>
      </c>
      <c r="N78" s="12">
        <v>0</v>
      </c>
      <c r="O78" s="12">
        <v>0</v>
      </c>
      <c r="P78" s="12">
        <v>70</v>
      </c>
      <c r="Q78" s="12">
        <v>0</v>
      </c>
      <c r="R78" s="12">
        <v>0</v>
      </c>
      <c r="S78" s="9">
        <v>0</v>
      </c>
      <c r="T78" s="12">
        <v>0</v>
      </c>
      <c r="U78" s="12">
        <v>0</v>
      </c>
      <c r="V78" s="12">
        <v>0</v>
      </c>
      <c r="W78" s="12">
        <v>0</v>
      </c>
      <c r="X78" s="12">
        <v>0</v>
      </c>
      <c r="Y78" s="12">
        <v>0</v>
      </c>
      <c r="Z78" s="12">
        <v>0</v>
      </c>
      <c r="AA78" s="12">
        <v>0</v>
      </c>
      <c r="AB78" s="12">
        <v>0</v>
      </c>
      <c r="AC78" s="12">
        <v>0</v>
      </c>
      <c r="AD78" s="12">
        <v>0</v>
      </c>
      <c r="AE78" s="12">
        <v>0</v>
      </c>
      <c r="AF78" s="12">
        <v>0</v>
      </c>
      <c r="AG78" s="12">
        <v>0</v>
      </c>
      <c r="AH78" s="12">
        <v>0</v>
      </c>
      <c r="AI78" s="6">
        <f t="shared" ref="AI78:AI108" si="3">SUM(F78:AE78)</f>
        <v>70</v>
      </c>
      <c r="AJ78" s="10" t="s">
        <v>29</v>
      </c>
    </row>
    <row r="79" spans="1:36" hidden="1" x14ac:dyDescent="0.3">
      <c r="A79" s="2" t="s">
        <v>131</v>
      </c>
      <c r="B79" s="3" t="s">
        <v>132</v>
      </c>
      <c r="C79" s="4" t="s">
        <v>27</v>
      </c>
      <c r="D79" s="4" t="s">
        <v>32</v>
      </c>
      <c r="E79" s="4">
        <v>2012</v>
      </c>
      <c r="F79" s="5">
        <v>0</v>
      </c>
      <c r="G79" s="5">
        <v>0</v>
      </c>
      <c r="H79" s="5"/>
      <c r="I79" s="5"/>
      <c r="J79" s="5">
        <v>0</v>
      </c>
      <c r="K79" s="6">
        <v>0</v>
      </c>
      <c r="L79" s="6">
        <v>1203</v>
      </c>
      <c r="M79" s="5">
        <v>0</v>
      </c>
      <c r="N79" s="5"/>
      <c r="O79" s="5">
        <v>0</v>
      </c>
      <c r="P79" s="5">
        <v>0</v>
      </c>
      <c r="Q79" s="5">
        <v>0</v>
      </c>
      <c r="R79" s="5">
        <v>0</v>
      </c>
      <c r="S79" s="5">
        <v>0</v>
      </c>
      <c r="T79" s="5">
        <v>0</v>
      </c>
      <c r="U79" s="5">
        <v>0</v>
      </c>
      <c r="V79" s="5">
        <v>0</v>
      </c>
      <c r="W79" s="5"/>
      <c r="X79" s="6">
        <v>0</v>
      </c>
      <c r="Y79" s="6">
        <v>0</v>
      </c>
      <c r="Z79" s="6"/>
      <c r="AA79" s="6"/>
      <c r="AB79" s="6">
        <v>0</v>
      </c>
      <c r="AC79" s="6">
        <v>0</v>
      </c>
      <c r="AD79" s="6">
        <v>0</v>
      </c>
      <c r="AE79" s="6">
        <v>0</v>
      </c>
      <c r="AF79" s="6"/>
      <c r="AG79" s="6"/>
      <c r="AH79" s="6"/>
      <c r="AI79" s="6">
        <f t="shared" si="3"/>
        <v>1203</v>
      </c>
      <c r="AJ79" s="4" t="s">
        <v>66</v>
      </c>
    </row>
    <row r="80" spans="1:36" hidden="1" x14ac:dyDescent="0.3">
      <c r="A80" s="2" t="s">
        <v>131</v>
      </c>
      <c r="B80" s="3" t="s">
        <v>133</v>
      </c>
      <c r="C80" s="4" t="s">
        <v>27</v>
      </c>
      <c r="D80" s="4" t="s">
        <v>32</v>
      </c>
      <c r="E80" s="4">
        <v>2012</v>
      </c>
      <c r="F80" s="5">
        <v>0</v>
      </c>
      <c r="G80" s="5">
        <v>0</v>
      </c>
      <c r="H80" s="5"/>
      <c r="I80" s="5"/>
      <c r="J80" s="5">
        <v>0</v>
      </c>
      <c r="K80" s="6">
        <v>0</v>
      </c>
      <c r="L80" s="6">
        <v>261</v>
      </c>
      <c r="M80" s="5">
        <v>0</v>
      </c>
      <c r="N80" s="5"/>
      <c r="O80" s="5">
        <v>0</v>
      </c>
      <c r="P80" s="5">
        <v>0</v>
      </c>
      <c r="Q80" s="5">
        <v>0</v>
      </c>
      <c r="R80" s="5">
        <v>0</v>
      </c>
      <c r="S80" s="5">
        <v>0</v>
      </c>
      <c r="T80" s="5">
        <v>0</v>
      </c>
      <c r="U80" s="5">
        <v>0</v>
      </c>
      <c r="V80" s="5">
        <v>0</v>
      </c>
      <c r="W80" s="5"/>
      <c r="X80" s="6">
        <v>0</v>
      </c>
      <c r="Y80" s="6">
        <v>0</v>
      </c>
      <c r="Z80" s="6"/>
      <c r="AA80" s="6"/>
      <c r="AB80" s="6">
        <v>0</v>
      </c>
      <c r="AC80" s="6">
        <v>0</v>
      </c>
      <c r="AD80" s="6">
        <v>0</v>
      </c>
      <c r="AE80" s="6">
        <v>0</v>
      </c>
      <c r="AF80" s="6"/>
      <c r="AG80" s="6"/>
      <c r="AH80" s="6"/>
      <c r="AI80" s="6">
        <f t="shared" si="3"/>
        <v>261</v>
      </c>
      <c r="AJ80" s="4" t="s">
        <v>66</v>
      </c>
    </row>
    <row r="81" spans="1:36" ht="46.8" x14ac:dyDescent="0.3">
      <c r="A81" s="10" t="s">
        <v>45</v>
      </c>
      <c r="B81" s="10" t="s">
        <v>377</v>
      </c>
      <c r="C81" s="10" t="s">
        <v>364</v>
      </c>
      <c r="D81" s="10" t="s">
        <v>28</v>
      </c>
      <c r="E81" s="10">
        <v>2010</v>
      </c>
      <c r="F81" s="11">
        <v>0</v>
      </c>
      <c r="G81" s="5">
        <v>0</v>
      </c>
      <c r="H81" s="5">
        <v>0</v>
      </c>
      <c r="I81" s="5">
        <v>0</v>
      </c>
      <c r="J81" s="11">
        <v>0</v>
      </c>
      <c r="K81" s="11">
        <v>0</v>
      </c>
      <c r="L81" s="12">
        <v>0</v>
      </c>
      <c r="M81" s="12">
        <v>0</v>
      </c>
      <c r="N81" s="12">
        <v>0</v>
      </c>
      <c r="O81" s="12">
        <v>0</v>
      </c>
      <c r="P81" s="12">
        <v>15</v>
      </c>
      <c r="Q81" s="11">
        <v>0</v>
      </c>
      <c r="R81" s="12">
        <v>0</v>
      </c>
      <c r="S81" s="12">
        <v>0</v>
      </c>
      <c r="T81" s="12">
        <v>0</v>
      </c>
      <c r="U81" s="12">
        <v>0</v>
      </c>
      <c r="V81" s="12">
        <v>0</v>
      </c>
      <c r="W81" s="12">
        <v>0</v>
      </c>
      <c r="X81" s="12">
        <v>0</v>
      </c>
      <c r="Y81" s="12">
        <v>0</v>
      </c>
      <c r="Z81" s="12">
        <v>0</v>
      </c>
      <c r="AA81" s="12">
        <v>0</v>
      </c>
      <c r="AB81" s="11">
        <v>0</v>
      </c>
      <c r="AC81" s="12">
        <v>0</v>
      </c>
      <c r="AD81" s="12">
        <v>0</v>
      </c>
      <c r="AE81" s="12">
        <v>0</v>
      </c>
      <c r="AF81" s="12">
        <v>0</v>
      </c>
      <c r="AG81" s="12">
        <v>0</v>
      </c>
      <c r="AH81" s="12">
        <v>0</v>
      </c>
      <c r="AI81" s="6">
        <f t="shared" si="3"/>
        <v>15</v>
      </c>
      <c r="AJ81" s="10" t="s">
        <v>58</v>
      </c>
    </row>
    <row r="82" spans="1:36" ht="31.2" x14ac:dyDescent="0.3">
      <c r="A82" s="10" t="s">
        <v>45</v>
      </c>
      <c r="B82" s="10" t="s">
        <v>384</v>
      </c>
      <c r="C82" s="10" t="s">
        <v>364</v>
      </c>
      <c r="D82" s="10" t="s">
        <v>28</v>
      </c>
      <c r="E82" s="10">
        <v>2010</v>
      </c>
      <c r="F82" s="11">
        <v>0</v>
      </c>
      <c r="G82" s="5">
        <v>0</v>
      </c>
      <c r="H82" s="5">
        <v>0</v>
      </c>
      <c r="I82" s="5">
        <v>0</v>
      </c>
      <c r="J82" s="11">
        <v>0</v>
      </c>
      <c r="K82" s="11">
        <v>0</v>
      </c>
      <c r="L82" s="12">
        <v>0</v>
      </c>
      <c r="M82" s="12">
        <v>0</v>
      </c>
      <c r="N82" s="12">
        <v>0</v>
      </c>
      <c r="O82" s="12">
        <v>0</v>
      </c>
      <c r="P82" s="12">
        <v>15</v>
      </c>
      <c r="Q82" s="11">
        <v>0</v>
      </c>
      <c r="R82" s="12">
        <v>0</v>
      </c>
      <c r="S82" s="12">
        <v>0</v>
      </c>
      <c r="T82" s="12">
        <v>0</v>
      </c>
      <c r="U82" s="12">
        <v>0</v>
      </c>
      <c r="V82" s="12">
        <v>0</v>
      </c>
      <c r="W82" s="12">
        <v>0</v>
      </c>
      <c r="X82" s="12">
        <v>0</v>
      </c>
      <c r="Y82" s="12">
        <v>0</v>
      </c>
      <c r="Z82" s="12">
        <v>0</v>
      </c>
      <c r="AA82" s="12">
        <v>0</v>
      </c>
      <c r="AB82" s="11">
        <v>0</v>
      </c>
      <c r="AC82" s="12">
        <v>0</v>
      </c>
      <c r="AD82" s="12">
        <v>0</v>
      </c>
      <c r="AE82" s="12">
        <v>0</v>
      </c>
      <c r="AF82" s="12">
        <v>0</v>
      </c>
      <c r="AG82" s="12">
        <v>0</v>
      </c>
      <c r="AH82" s="12">
        <v>0</v>
      </c>
      <c r="AI82" s="6">
        <f t="shared" si="3"/>
        <v>15</v>
      </c>
      <c r="AJ82" s="10" t="s">
        <v>58</v>
      </c>
    </row>
    <row r="83" spans="1:36" ht="46.8" hidden="1" x14ac:dyDescent="0.3">
      <c r="A83" s="10" t="s">
        <v>222</v>
      </c>
      <c r="B83" s="10" t="s">
        <v>500</v>
      </c>
      <c r="C83" s="10" t="s">
        <v>467</v>
      </c>
      <c r="D83" s="10" t="s">
        <v>28</v>
      </c>
      <c r="E83" s="10">
        <v>2010</v>
      </c>
      <c r="F83" s="11">
        <v>350</v>
      </c>
      <c r="G83" s="5">
        <v>0</v>
      </c>
      <c r="H83" s="5"/>
      <c r="I83" s="5"/>
      <c r="J83" s="12">
        <v>230</v>
      </c>
      <c r="K83" s="11">
        <v>0</v>
      </c>
      <c r="L83" s="11">
        <v>400</v>
      </c>
      <c r="M83" s="12">
        <v>0</v>
      </c>
      <c r="N83" s="12"/>
      <c r="O83" s="12">
        <v>0</v>
      </c>
      <c r="P83" s="12">
        <v>0</v>
      </c>
      <c r="Q83" s="12">
        <v>300</v>
      </c>
      <c r="R83" s="12">
        <v>0</v>
      </c>
      <c r="S83" s="9">
        <v>0</v>
      </c>
      <c r="T83" s="12">
        <v>0</v>
      </c>
      <c r="U83" s="12">
        <v>0</v>
      </c>
      <c r="V83" s="12">
        <v>0</v>
      </c>
      <c r="W83" s="12"/>
      <c r="X83" s="6">
        <v>0</v>
      </c>
      <c r="Y83" s="6">
        <v>0</v>
      </c>
      <c r="Z83" s="6"/>
      <c r="AA83" s="6"/>
      <c r="AB83" s="6">
        <v>0</v>
      </c>
      <c r="AC83" s="6">
        <v>0</v>
      </c>
      <c r="AD83" s="6">
        <v>0</v>
      </c>
      <c r="AE83" s="6">
        <v>0</v>
      </c>
      <c r="AF83" s="6"/>
      <c r="AG83" s="6"/>
      <c r="AH83" s="6"/>
      <c r="AI83" s="6">
        <f t="shared" si="3"/>
        <v>1280</v>
      </c>
      <c r="AJ83" s="10" t="s">
        <v>29</v>
      </c>
    </row>
    <row r="84" spans="1:36" hidden="1" x14ac:dyDescent="0.3">
      <c r="A84" s="2" t="s">
        <v>117</v>
      </c>
      <c r="B84" s="3" t="s">
        <v>119</v>
      </c>
      <c r="C84" s="4" t="s">
        <v>27</v>
      </c>
      <c r="D84" s="4" t="s">
        <v>28</v>
      </c>
      <c r="E84" s="4">
        <v>2010</v>
      </c>
      <c r="F84" s="5">
        <v>0</v>
      </c>
      <c r="G84" s="5">
        <v>0</v>
      </c>
      <c r="H84" s="5"/>
      <c r="I84" s="5"/>
      <c r="J84" s="5">
        <v>0</v>
      </c>
      <c r="K84" s="6">
        <v>0</v>
      </c>
      <c r="L84" s="6">
        <v>0</v>
      </c>
      <c r="M84" s="5">
        <v>34.799999999999997</v>
      </c>
      <c r="N84" s="5"/>
      <c r="O84" s="5">
        <v>0</v>
      </c>
      <c r="P84" s="5">
        <v>0</v>
      </c>
      <c r="Q84" s="5">
        <v>0</v>
      </c>
      <c r="R84" s="5">
        <v>0</v>
      </c>
      <c r="S84" s="5">
        <v>0</v>
      </c>
      <c r="T84" s="5">
        <v>0</v>
      </c>
      <c r="U84" s="5">
        <v>5.8</v>
      </c>
      <c r="V84" s="5">
        <v>0</v>
      </c>
      <c r="W84" s="5"/>
      <c r="X84" s="6">
        <v>0</v>
      </c>
      <c r="Y84" s="6">
        <v>0</v>
      </c>
      <c r="Z84" s="6"/>
      <c r="AA84" s="6"/>
      <c r="AB84" s="6">
        <v>0</v>
      </c>
      <c r="AC84" s="6">
        <v>0</v>
      </c>
      <c r="AD84" s="6">
        <v>0</v>
      </c>
      <c r="AE84" s="6">
        <v>0</v>
      </c>
      <c r="AF84" s="6"/>
      <c r="AG84" s="6"/>
      <c r="AH84" s="6"/>
      <c r="AI84" s="6">
        <f t="shared" si="3"/>
        <v>40.599999999999994</v>
      </c>
      <c r="AJ84" s="4" t="s">
        <v>29</v>
      </c>
    </row>
    <row r="85" spans="1:36" hidden="1" x14ac:dyDescent="0.3">
      <c r="A85" s="2" t="s">
        <v>117</v>
      </c>
      <c r="B85" s="3" t="s">
        <v>121</v>
      </c>
      <c r="C85" s="4" t="s">
        <v>27</v>
      </c>
      <c r="D85" s="4" t="s">
        <v>28</v>
      </c>
      <c r="E85" s="4">
        <v>2010</v>
      </c>
      <c r="F85" s="5">
        <v>0</v>
      </c>
      <c r="G85" s="5">
        <v>0</v>
      </c>
      <c r="H85" s="5"/>
      <c r="I85" s="5"/>
      <c r="J85" s="5">
        <v>0</v>
      </c>
      <c r="K85" s="6">
        <v>0</v>
      </c>
      <c r="L85" s="6">
        <v>0</v>
      </c>
      <c r="M85" s="5">
        <v>37</v>
      </c>
      <c r="N85" s="5"/>
      <c r="O85" s="5">
        <v>0</v>
      </c>
      <c r="P85" s="5">
        <v>0</v>
      </c>
      <c r="Q85" s="5">
        <v>0</v>
      </c>
      <c r="R85" s="5">
        <v>0</v>
      </c>
      <c r="S85" s="5">
        <v>0</v>
      </c>
      <c r="T85" s="5">
        <v>0</v>
      </c>
      <c r="U85" s="5">
        <v>7.6</v>
      </c>
      <c r="V85" s="5">
        <v>0</v>
      </c>
      <c r="W85" s="5"/>
      <c r="X85" s="6">
        <v>0</v>
      </c>
      <c r="Y85" s="6">
        <v>0</v>
      </c>
      <c r="Z85" s="6"/>
      <c r="AA85" s="6"/>
      <c r="AB85" s="6">
        <v>0</v>
      </c>
      <c r="AC85" s="6">
        <v>0</v>
      </c>
      <c r="AD85" s="6">
        <v>0</v>
      </c>
      <c r="AE85" s="6">
        <v>0</v>
      </c>
      <c r="AF85" s="6"/>
      <c r="AG85" s="6"/>
      <c r="AH85" s="6"/>
      <c r="AI85" s="6">
        <f t="shared" si="3"/>
        <v>44.6</v>
      </c>
      <c r="AJ85" s="4" t="s">
        <v>29</v>
      </c>
    </row>
    <row r="86" spans="1:36" hidden="1" x14ac:dyDescent="0.3">
      <c r="A86" s="2" t="s">
        <v>134</v>
      </c>
      <c r="B86" s="3" t="s">
        <v>140</v>
      </c>
      <c r="C86" s="4" t="s">
        <v>27</v>
      </c>
      <c r="D86" s="4" t="s">
        <v>28</v>
      </c>
      <c r="E86" s="4">
        <v>2010</v>
      </c>
      <c r="F86" s="5">
        <v>0</v>
      </c>
      <c r="G86" s="5">
        <v>0</v>
      </c>
      <c r="H86" s="5"/>
      <c r="I86" s="5"/>
      <c r="J86" s="5">
        <v>0</v>
      </c>
      <c r="K86" s="6">
        <v>0</v>
      </c>
      <c r="L86" s="6">
        <v>0</v>
      </c>
      <c r="M86" s="5">
        <v>50</v>
      </c>
      <c r="N86" s="5"/>
      <c r="O86" s="5">
        <v>0</v>
      </c>
      <c r="P86" s="5">
        <v>0</v>
      </c>
      <c r="Q86" s="5">
        <v>0</v>
      </c>
      <c r="R86" s="5">
        <v>0</v>
      </c>
      <c r="S86" s="5">
        <v>0</v>
      </c>
      <c r="T86" s="5">
        <v>0</v>
      </c>
      <c r="U86" s="5">
        <v>35.9</v>
      </c>
      <c r="V86" s="5">
        <v>0</v>
      </c>
      <c r="W86" s="5"/>
      <c r="X86" s="6">
        <v>0</v>
      </c>
      <c r="Y86" s="6">
        <v>0</v>
      </c>
      <c r="Z86" s="6"/>
      <c r="AA86" s="6"/>
      <c r="AB86" s="6">
        <v>0</v>
      </c>
      <c r="AC86" s="6">
        <v>0</v>
      </c>
      <c r="AD86" s="6">
        <v>0</v>
      </c>
      <c r="AE86" s="6">
        <v>0</v>
      </c>
      <c r="AF86" s="6"/>
      <c r="AG86" s="6"/>
      <c r="AH86" s="6"/>
      <c r="AI86" s="6">
        <f t="shared" si="3"/>
        <v>85.9</v>
      </c>
      <c r="AJ86" s="4" t="s">
        <v>29</v>
      </c>
    </row>
    <row r="87" spans="1:36" hidden="1" x14ac:dyDescent="0.3">
      <c r="A87" s="2" t="s">
        <v>134</v>
      </c>
      <c r="B87" s="3" t="s">
        <v>141</v>
      </c>
      <c r="C87" s="4" t="s">
        <v>27</v>
      </c>
      <c r="D87" s="4" t="s">
        <v>28</v>
      </c>
      <c r="E87" s="4">
        <v>2010</v>
      </c>
      <c r="F87" s="5">
        <v>0</v>
      </c>
      <c r="G87" s="5">
        <v>0</v>
      </c>
      <c r="H87" s="5"/>
      <c r="I87" s="5"/>
      <c r="J87" s="5">
        <v>0</v>
      </c>
      <c r="K87" s="6">
        <v>0</v>
      </c>
      <c r="L87" s="6">
        <v>0</v>
      </c>
      <c r="M87" s="5">
        <v>700</v>
      </c>
      <c r="N87" s="5"/>
      <c r="O87" s="5">
        <v>0</v>
      </c>
      <c r="P87" s="5">
        <v>0</v>
      </c>
      <c r="Q87" s="5">
        <v>0</v>
      </c>
      <c r="R87" s="5">
        <v>0</v>
      </c>
      <c r="S87" s="5">
        <v>0</v>
      </c>
      <c r="T87" s="5">
        <v>0</v>
      </c>
      <c r="U87" s="5">
        <v>0</v>
      </c>
      <c r="V87" s="5">
        <v>0</v>
      </c>
      <c r="W87" s="5"/>
      <c r="X87" s="6">
        <v>0</v>
      </c>
      <c r="Y87" s="6">
        <v>0</v>
      </c>
      <c r="Z87" s="6"/>
      <c r="AA87" s="6"/>
      <c r="AB87" s="6">
        <v>0</v>
      </c>
      <c r="AC87" s="6">
        <v>0</v>
      </c>
      <c r="AD87" s="6">
        <v>0</v>
      </c>
      <c r="AE87" s="6">
        <v>0</v>
      </c>
      <c r="AF87" s="6"/>
      <c r="AG87" s="6"/>
      <c r="AH87" s="6"/>
      <c r="AI87" s="6">
        <f t="shared" si="3"/>
        <v>700</v>
      </c>
      <c r="AJ87" s="4" t="s">
        <v>142</v>
      </c>
    </row>
    <row r="88" spans="1:36" hidden="1" x14ac:dyDescent="0.3">
      <c r="A88" s="2" t="s">
        <v>134</v>
      </c>
      <c r="B88" s="3" t="s">
        <v>144</v>
      </c>
      <c r="C88" s="4" t="s">
        <v>27</v>
      </c>
      <c r="D88" s="4" t="s">
        <v>28</v>
      </c>
      <c r="E88" s="4">
        <v>2010</v>
      </c>
      <c r="F88" s="5">
        <v>0</v>
      </c>
      <c r="G88" s="5">
        <v>0</v>
      </c>
      <c r="H88" s="5"/>
      <c r="I88" s="5"/>
      <c r="J88" s="5">
        <v>0</v>
      </c>
      <c r="K88" s="6">
        <v>0</v>
      </c>
      <c r="L88" s="6">
        <v>0</v>
      </c>
      <c r="M88" s="5">
        <v>200</v>
      </c>
      <c r="N88" s="5"/>
      <c r="O88" s="5">
        <v>0</v>
      </c>
      <c r="P88" s="5">
        <v>0</v>
      </c>
      <c r="Q88" s="5">
        <v>0</v>
      </c>
      <c r="R88" s="5">
        <v>0</v>
      </c>
      <c r="S88" s="5">
        <v>0</v>
      </c>
      <c r="T88" s="5">
        <v>0</v>
      </c>
      <c r="U88" s="5">
        <v>70</v>
      </c>
      <c r="V88" s="5">
        <v>0</v>
      </c>
      <c r="W88" s="5"/>
      <c r="X88" s="6">
        <v>0</v>
      </c>
      <c r="Y88" s="6">
        <v>0</v>
      </c>
      <c r="Z88" s="6"/>
      <c r="AA88" s="6"/>
      <c r="AB88" s="6">
        <v>0</v>
      </c>
      <c r="AC88" s="6">
        <v>0</v>
      </c>
      <c r="AD88" s="6">
        <v>0</v>
      </c>
      <c r="AE88" s="6">
        <v>0</v>
      </c>
      <c r="AF88" s="6"/>
      <c r="AG88" s="6"/>
      <c r="AH88" s="6"/>
      <c r="AI88" s="6">
        <f t="shared" si="3"/>
        <v>270</v>
      </c>
      <c r="AJ88" s="4" t="s">
        <v>29</v>
      </c>
    </row>
    <row r="89" spans="1:36" ht="26.4" hidden="1" x14ac:dyDescent="0.3">
      <c r="A89" s="2" t="s">
        <v>147</v>
      </c>
      <c r="B89" s="3" t="s">
        <v>158</v>
      </c>
      <c r="C89" s="4" t="s">
        <v>27</v>
      </c>
      <c r="D89" s="4" t="s">
        <v>28</v>
      </c>
      <c r="E89" s="4">
        <v>2010</v>
      </c>
      <c r="F89" s="5">
        <v>173</v>
      </c>
      <c r="G89" s="5">
        <v>0</v>
      </c>
      <c r="H89" s="5"/>
      <c r="I89" s="5"/>
      <c r="J89" s="5">
        <v>40</v>
      </c>
      <c r="K89" s="6">
        <v>0</v>
      </c>
      <c r="L89" s="6">
        <v>0</v>
      </c>
      <c r="M89" s="5">
        <v>0</v>
      </c>
      <c r="N89" s="5"/>
      <c r="O89" s="5">
        <v>0</v>
      </c>
      <c r="P89" s="5">
        <v>0</v>
      </c>
      <c r="Q89" s="5">
        <v>68</v>
      </c>
      <c r="R89" s="5">
        <v>0</v>
      </c>
      <c r="S89" s="5">
        <v>0</v>
      </c>
      <c r="T89" s="5">
        <v>0</v>
      </c>
      <c r="U89" s="5">
        <v>0</v>
      </c>
      <c r="V89" s="5">
        <v>0</v>
      </c>
      <c r="W89" s="5"/>
      <c r="X89" s="6">
        <v>0</v>
      </c>
      <c r="Y89" s="6">
        <v>0</v>
      </c>
      <c r="Z89" s="6"/>
      <c r="AA89" s="6"/>
      <c r="AB89" s="6">
        <v>0</v>
      </c>
      <c r="AC89" s="6">
        <v>0</v>
      </c>
      <c r="AD89" s="6">
        <v>0</v>
      </c>
      <c r="AE89" s="6">
        <v>0</v>
      </c>
      <c r="AF89" s="6"/>
      <c r="AG89" s="6"/>
      <c r="AH89" s="6"/>
      <c r="AI89" s="6">
        <f t="shared" si="3"/>
        <v>281</v>
      </c>
      <c r="AJ89" s="4" t="s">
        <v>29</v>
      </c>
    </row>
    <row r="90" spans="1:36" ht="39.6" hidden="1" x14ac:dyDescent="0.3">
      <c r="A90" s="2" t="s">
        <v>147</v>
      </c>
      <c r="B90" s="3" t="s">
        <v>159</v>
      </c>
      <c r="C90" s="3" t="s">
        <v>27</v>
      </c>
      <c r="D90" s="4" t="s">
        <v>28</v>
      </c>
      <c r="E90" s="4">
        <v>2010</v>
      </c>
      <c r="F90" s="5">
        <v>800</v>
      </c>
      <c r="G90" s="5">
        <v>0</v>
      </c>
      <c r="H90" s="5"/>
      <c r="I90" s="5"/>
      <c r="J90" s="5">
        <v>412</v>
      </c>
      <c r="K90" s="6">
        <v>0</v>
      </c>
      <c r="L90" s="6">
        <v>0</v>
      </c>
      <c r="M90" s="5">
        <v>0</v>
      </c>
      <c r="N90" s="5"/>
      <c r="O90" s="5">
        <v>0</v>
      </c>
      <c r="P90" s="5">
        <v>0</v>
      </c>
      <c r="Q90" s="5">
        <v>0</v>
      </c>
      <c r="R90" s="5">
        <v>0</v>
      </c>
      <c r="S90" s="5">
        <v>0</v>
      </c>
      <c r="T90" s="5">
        <v>0</v>
      </c>
      <c r="U90" s="5">
        <v>0</v>
      </c>
      <c r="V90" s="5">
        <v>0</v>
      </c>
      <c r="W90" s="5"/>
      <c r="X90" s="6">
        <v>0</v>
      </c>
      <c r="Y90" s="6">
        <v>0</v>
      </c>
      <c r="Z90" s="6"/>
      <c r="AA90" s="6"/>
      <c r="AB90" s="6">
        <v>0</v>
      </c>
      <c r="AC90" s="6">
        <v>0</v>
      </c>
      <c r="AD90" s="6">
        <v>0</v>
      </c>
      <c r="AE90" s="6">
        <v>0</v>
      </c>
      <c r="AF90" s="6"/>
      <c r="AG90" s="6"/>
      <c r="AH90" s="6"/>
      <c r="AI90" s="6">
        <f t="shared" si="3"/>
        <v>1212</v>
      </c>
      <c r="AJ90" s="4" t="s">
        <v>29</v>
      </c>
    </row>
    <row r="91" spans="1:36" ht="46.8" hidden="1" x14ac:dyDescent="0.3">
      <c r="A91" s="10" t="s">
        <v>147</v>
      </c>
      <c r="B91" s="10" t="s">
        <v>257</v>
      </c>
      <c r="C91" s="10" t="s">
        <v>204</v>
      </c>
      <c r="D91" s="10" t="s">
        <v>28</v>
      </c>
      <c r="E91" s="10">
        <v>2010</v>
      </c>
      <c r="F91" s="11">
        <v>0</v>
      </c>
      <c r="G91" s="5">
        <v>0</v>
      </c>
      <c r="H91" s="5"/>
      <c r="I91" s="5"/>
      <c r="J91" s="12">
        <v>0</v>
      </c>
      <c r="K91" s="11">
        <v>0</v>
      </c>
      <c r="L91" s="12">
        <v>0</v>
      </c>
      <c r="M91" s="12">
        <v>0</v>
      </c>
      <c r="N91" s="12"/>
      <c r="O91" s="12">
        <v>0</v>
      </c>
      <c r="P91" s="12">
        <v>10</v>
      </c>
      <c r="Q91" s="12">
        <v>0</v>
      </c>
      <c r="R91" s="12">
        <v>0</v>
      </c>
      <c r="S91" s="9">
        <v>0</v>
      </c>
      <c r="T91" s="12">
        <v>0</v>
      </c>
      <c r="U91" s="12">
        <v>0</v>
      </c>
      <c r="V91" s="12">
        <v>0</v>
      </c>
      <c r="W91" s="12"/>
      <c r="X91" s="12">
        <v>0</v>
      </c>
      <c r="Y91" s="12">
        <v>0</v>
      </c>
      <c r="Z91" s="12"/>
      <c r="AA91" s="12"/>
      <c r="AB91" s="12">
        <v>0</v>
      </c>
      <c r="AC91" s="12">
        <v>0</v>
      </c>
      <c r="AD91" s="12">
        <v>0</v>
      </c>
      <c r="AE91" s="12">
        <v>0</v>
      </c>
      <c r="AF91" s="12"/>
      <c r="AG91" s="12"/>
      <c r="AH91" s="12"/>
      <c r="AI91" s="6">
        <f t="shared" si="3"/>
        <v>10</v>
      </c>
      <c r="AJ91" s="10" t="s">
        <v>209</v>
      </c>
    </row>
    <row r="92" spans="1:36" ht="46.8" hidden="1" x14ac:dyDescent="0.3">
      <c r="A92" s="10" t="s">
        <v>147</v>
      </c>
      <c r="B92" s="10" t="s">
        <v>258</v>
      </c>
      <c r="C92" s="10" t="s">
        <v>204</v>
      </c>
      <c r="D92" s="10" t="s">
        <v>28</v>
      </c>
      <c r="E92" s="10">
        <v>2010</v>
      </c>
      <c r="F92" s="11">
        <v>23</v>
      </c>
      <c r="G92" s="5">
        <v>0</v>
      </c>
      <c r="H92" s="5"/>
      <c r="I92" s="5"/>
      <c r="J92" s="12">
        <v>9</v>
      </c>
      <c r="K92" s="11">
        <v>0</v>
      </c>
      <c r="L92" s="12">
        <v>0</v>
      </c>
      <c r="M92" s="12">
        <v>0</v>
      </c>
      <c r="N92" s="12"/>
      <c r="O92" s="12">
        <v>0</v>
      </c>
      <c r="P92" s="12">
        <v>0</v>
      </c>
      <c r="Q92" s="12">
        <v>0</v>
      </c>
      <c r="R92" s="12">
        <v>0</v>
      </c>
      <c r="S92" s="9">
        <v>0</v>
      </c>
      <c r="T92" s="12">
        <v>0</v>
      </c>
      <c r="U92" s="12">
        <v>0</v>
      </c>
      <c r="V92" s="12">
        <v>0</v>
      </c>
      <c r="W92" s="12"/>
      <c r="X92" s="12">
        <v>0</v>
      </c>
      <c r="Y92" s="12">
        <v>0</v>
      </c>
      <c r="Z92" s="12"/>
      <c r="AA92" s="12"/>
      <c r="AB92" s="12">
        <v>0</v>
      </c>
      <c r="AC92" s="12">
        <v>0</v>
      </c>
      <c r="AD92" s="12">
        <v>0</v>
      </c>
      <c r="AE92" s="12">
        <v>0</v>
      </c>
      <c r="AF92" s="12"/>
      <c r="AG92" s="12"/>
      <c r="AH92" s="12"/>
      <c r="AI92" s="6">
        <f t="shared" si="3"/>
        <v>32</v>
      </c>
      <c r="AJ92" s="10" t="s">
        <v>29</v>
      </c>
    </row>
    <row r="93" spans="1:36" ht="31.2" hidden="1" x14ac:dyDescent="0.3">
      <c r="A93" s="10" t="s">
        <v>147</v>
      </c>
      <c r="B93" s="10" t="s">
        <v>274</v>
      </c>
      <c r="C93" s="10" t="s">
        <v>204</v>
      </c>
      <c r="D93" s="10" t="s">
        <v>28</v>
      </c>
      <c r="E93" s="10">
        <v>2010</v>
      </c>
      <c r="F93" s="11">
        <v>0</v>
      </c>
      <c r="G93" s="5">
        <v>0</v>
      </c>
      <c r="H93" s="5"/>
      <c r="I93" s="5"/>
      <c r="J93" s="12">
        <v>0</v>
      </c>
      <c r="K93" s="11">
        <v>0</v>
      </c>
      <c r="L93" s="12">
        <v>0</v>
      </c>
      <c r="M93" s="12">
        <v>0</v>
      </c>
      <c r="N93" s="12"/>
      <c r="O93" s="12">
        <v>0</v>
      </c>
      <c r="P93" s="12">
        <v>10</v>
      </c>
      <c r="Q93" s="12">
        <v>0</v>
      </c>
      <c r="R93" s="12">
        <v>0</v>
      </c>
      <c r="S93" s="9">
        <v>0</v>
      </c>
      <c r="T93" s="12">
        <v>0</v>
      </c>
      <c r="U93" s="12">
        <v>0</v>
      </c>
      <c r="V93" s="12">
        <v>0</v>
      </c>
      <c r="W93" s="12"/>
      <c r="X93" s="12">
        <v>0</v>
      </c>
      <c r="Y93" s="12">
        <v>0</v>
      </c>
      <c r="Z93" s="12"/>
      <c r="AA93" s="12"/>
      <c r="AB93" s="12">
        <v>0</v>
      </c>
      <c r="AC93" s="12">
        <v>0</v>
      </c>
      <c r="AD93" s="12">
        <v>0</v>
      </c>
      <c r="AE93" s="12">
        <v>0</v>
      </c>
      <c r="AF93" s="12"/>
      <c r="AG93" s="12"/>
      <c r="AH93" s="12"/>
      <c r="AI93" s="6">
        <f t="shared" si="3"/>
        <v>10</v>
      </c>
      <c r="AJ93" s="10" t="s">
        <v>209</v>
      </c>
    </row>
    <row r="94" spans="1:36" ht="31.2" hidden="1" x14ac:dyDescent="0.3">
      <c r="A94" s="10" t="s">
        <v>147</v>
      </c>
      <c r="B94" s="10" t="s">
        <v>283</v>
      </c>
      <c r="C94" s="10" t="s">
        <v>204</v>
      </c>
      <c r="D94" s="10" t="s">
        <v>28</v>
      </c>
      <c r="E94" s="10">
        <v>2010</v>
      </c>
      <c r="F94" s="11">
        <v>0</v>
      </c>
      <c r="G94" s="5">
        <v>0</v>
      </c>
      <c r="H94" s="5"/>
      <c r="I94" s="5"/>
      <c r="J94" s="12">
        <v>39.479999999999997</v>
      </c>
      <c r="K94" s="11">
        <v>0</v>
      </c>
      <c r="L94" s="12">
        <v>0</v>
      </c>
      <c r="M94" s="12">
        <v>0</v>
      </c>
      <c r="N94" s="12"/>
      <c r="O94" s="12">
        <v>0</v>
      </c>
      <c r="P94" s="12">
        <v>0</v>
      </c>
      <c r="Q94" s="12">
        <v>0</v>
      </c>
      <c r="R94" s="12">
        <v>0</v>
      </c>
      <c r="S94" s="9">
        <v>0</v>
      </c>
      <c r="T94" s="12">
        <v>0</v>
      </c>
      <c r="U94" s="12">
        <v>406.3</v>
      </c>
      <c r="V94" s="12">
        <v>0</v>
      </c>
      <c r="W94" s="12"/>
      <c r="X94" s="12">
        <v>0</v>
      </c>
      <c r="Y94" s="12">
        <v>0</v>
      </c>
      <c r="Z94" s="12"/>
      <c r="AA94" s="12"/>
      <c r="AB94" s="12">
        <v>0</v>
      </c>
      <c r="AC94" s="12">
        <v>0</v>
      </c>
      <c r="AD94" s="12">
        <v>0</v>
      </c>
      <c r="AE94" s="12">
        <v>0</v>
      </c>
      <c r="AF94" s="12"/>
      <c r="AG94" s="12"/>
      <c r="AH94" s="12"/>
      <c r="AI94" s="6">
        <f t="shared" si="3"/>
        <v>445.78000000000003</v>
      </c>
      <c r="AJ94" s="10" t="s">
        <v>239</v>
      </c>
    </row>
    <row r="95" spans="1:36" ht="46.8" hidden="1" x14ac:dyDescent="0.3">
      <c r="A95" s="10" t="s">
        <v>147</v>
      </c>
      <c r="B95" s="10" t="s">
        <v>289</v>
      </c>
      <c r="C95" s="10" t="s">
        <v>204</v>
      </c>
      <c r="D95" s="10" t="s">
        <v>28</v>
      </c>
      <c r="E95" s="10">
        <v>2010</v>
      </c>
      <c r="F95" s="11">
        <v>23</v>
      </c>
      <c r="G95" s="5">
        <v>0</v>
      </c>
      <c r="H95" s="5"/>
      <c r="I95" s="5"/>
      <c r="J95" s="12">
        <v>9</v>
      </c>
      <c r="K95" s="11">
        <v>0</v>
      </c>
      <c r="L95" s="12">
        <v>0</v>
      </c>
      <c r="M95" s="12">
        <v>0</v>
      </c>
      <c r="N95" s="12"/>
      <c r="O95" s="12">
        <v>0</v>
      </c>
      <c r="P95" s="12">
        <v>0</v>
      </c>
      <c r="Q95" s="12">
        <v>0</v>
      </c>
      <c r="R95" s="12">
        <v>0</v>
      </c>
      <c r="S95" s="9">
        <v>0</v>
      </c>
      <c r="T95" s="12">
        <v>0</v>
      </c>
      <c r="U95" s="12">
        <v>0</v>
      </c>
      <c r="V95" s="12">
        <v>0</v>
      </c>
      <c r="W95" s="12"/>
      <c r="X95" s="12">
        <v>0</v>
      </c>
      <c r="Y95" s="12">
        <v>0</v>
      </c>
      <c r="Z95" s="12"/>
      <c r="AA95" s="12"/>
      <c r="AB95" s="12">
        <v>0</v>
      </c>
      <c r="AC95" s="12">
        <v>0</v>
      </c>
      <c r="AD95" s="12">
        <v>0</v>
      </c>
      <c r="AE95" s="12">
        <v>0</v>
      </c>
      <c r="AF95" s="12"/>
      <c r="AG95" s="12"/>
      <c r="AH95" s="12"/>
      <c r="AI95" s="6">
        <f t="shared" si="3"/>
        <v>32</v>
      </c>
      <c r="AJ95" s="10" t="s">
        <v>29</v>
      </c>
    </row>
    <row r="96" spans="1:36" ht="31.2" hidden="1" x14ac:dyDescent="0.3">
      <c r="A96" s="10" t="s">
        <v>314</v>
      </c>
      <c r="B96" s="10" t="s">
        <v>315</v>
      </c>
      <c r="C96" s="10" t="s">
        <v>293</v>
      </c>
      <c r="D96" s="10" t="s">
        <v>32</v>
      </c>
      <c r="E96" s="10">
        <v>2010</v>
      </c>
      <c r="F96" s="11">
        <v>45</v>
      </c>
      <c r="G96" s="5">
        <v>0</v>
      </c>
      <c r="H96" s="5"/>
      <c r="I96" s="5"/>
      <c r="J96" s="12">
        <v>26.64</v>
      </c>
      <c r="K96" s="11">
        <v>0</v>
      </c>
      <c r="L96" s="12">
        <v>0</v>
      </c>
      <c r="M96" s="12">
        <v>0</v>
      </c>
      <c r="N96" s="12"/>
      <c r="O96" s="12">
        <v>0</v>
      </c>
      <c r="P96" s="12">
        <v>0</v>
      </c>
      <c r="Q96" s="11">
        <v>0</v>
      </c>
      <c r="R96" s="12">
        <v>0</v>
      </c>
      <c r="S96" s="12">
        <v>0</v>
      </c>
      <c r="T96" s="12">
        <v>0</v>
      </c>
      <c r="U96" s="12">
        <v>0</v>
      </c>
      <c r="V96" s="12">
        <v>0</v>
      </c>
      <c r="W96" s="12"/>
      <c r="X96" s="12">
        <v>0</v>
      </c>
      <c r="Y96" s="12">
        <v>0</v>
      </c>
      <c r="Z96" s="12"/>
      <c r="AA96" s="12"/>
      <c r="AB96" s="12">
        <v>0</v>
      </c>
      <c r="AC96" s="12">
        <v>0</v>
      </c>
      <c r="AD96" s="11">
        <v>0</v>
      </c>
      <c r="AE96" s="12">
        <v>0</v>
      </c>
      <c r="AF96" s="12"/>
      <c r="AG96" s="12"/>
      <c r="AH96" s="12"/>
      <c r="AI96" s="6">
        <f t="shared" si="3"/>
        <v>71.64</v>
      </c>
      <c r="AJ96" s="10" t="s">
        <v>303</v>
      </c>
    </row>
    <row r="97" spans="1:36" ht="31.2" hidden="1" x14ac:dyDescent="0.3">
      <c r="A97" s="10" t="s">
        <v>147</v>
      </c>
      <c r="B97" s="10" t="s">
        <v>328</v>
      </c>
      <c r="C97" s="10" t="s">
        <v>293</v>
      </c>
      <c r="D97" s="10" t="s">
        <v>28</v>
      </c>
      <c r="E97" s="10">
        <v>2010</v>
      </c>
      <c r="F97" s="11">
        <v>24</v>
      </c>
      <c r="G97" s="5">
        <v>0</v>
      </c>
      <c r="H97" s="5"/>
      <c r="I97" s="5"/>
      <c r="J97" s="12">
        <v>1.64</v>
      </c>
      <c r="K97" s="11">
        <v>0</v>
      </c>
      <c r="L97" s="12">
        <v>0</v>
      </c>
      <c r="M97" s="12">
        <v>0</v>
      </c>
      <c r="N97" s="12"/>
      <c r="O97" s="12">
        <v>0</v>
      </c>
      <c r="P97" s="12">
        <v>0</v>
      </c>
      <c r="Q97" s="11">
        <v>0</v>
      </c>
      <c r="R97" s="12">
        <v>0</v>
      </c>
      <c r="S97" s="12">
        <v>0</v>
      </c>
      <c r="T97" s="12">
        <v>0</v>
      </c>
      <c r="U97" s="12">
        <v>0</v>
      </c>
      <c r="V97" s="12">
        <v>0</v>
      </c>
      <c r="W97" s="12"/>
      <c r="X97" s="12">
        <v>0</v>
      </c>
      <c r="Y97" s="12">
        <v>0</v>
      </c>
      <c r="Z97" s="12"/>
      <c r="AA97" s="12"/>
      <c r="AB97" s="12">
        <v>0</v>
      </c>
      <c r="AC97" s="12">
        <v>0</v>
      </c>
      <c r="AD97" s="11">
        <v>0</v>
      </c>
      <c r="AE97" s="12">
        <v>0</v>
      </c>
      <c r="AF97" s="12"/>
      <c r="AG97" s="12"/>
      <c r="AH97" s="12"/>
      <c r="AI97" s="6">
        <f t="shared" si="3"/>
        <v>25.64</v>
      </c>
      <c r="AJ97" s="10" t="s">
        <v>303</v>
      </c>
    </row>
    <row r="98" spans="1:36" ht="31.2" hidden="1" x14ac:dyDescent="0.3">
      <c r="A98" s="10" t="s">
        <v>147</v>
      </c>
      <c r="B98" s="10" t="s">
        <v>339</v>
      </c>
      <c r="C98" s="10" t="s">
        <v>293</v>
      </c>
      <c r="D98" s="10" t="s">
        <v>28</v>
      </c>
      <c r="E98" s="10">
        <v>2010</v>
      </c>
      <c r="F98" s="11">
        <v>24</v>
      </c>
      <c r="G98" s="5">
        <v>0</v>
      </c>
      <c r="H98" s="5"/>
      <c r="I98" s="5"/>
      <c r="J98" s="12">
        <v>0</v>
      </c>
      <c r="K98" s="11">
        <v>0</v>
      </c>
      <c r="L98" s="12">
        <v>0</v>
      </c>
      <c r="M98" s="12">
        <v>0</v>
      </c>
      <c r="N98" s="12"/>
      <c r="O98" s="12">
        <v>0</v>
      </c>
      <c r="P98" s="12">
        <v>0</v>
      </c>
      <c r="Q98" s="11">
        <v>0</v>
      </c>
      <c r="R98" s="12">
        <v>0</v>
      </c>
      <c r="S98" s="12">
        <v>0</v>
      </c>
      <c r="T98" s="12">
        <v>0</v>
      </c>
      <c r="U98" s="12">
        <v>0</v>
      </c>
      <c r="V98" s="12">
        <v>0</v>
      </c>
      <c r="W98" s="12"/>
      <c r="X98" s="12">
        <v>0</v>
      </c>
      <c r="Y98" s="12">
        <v>0</v>
      </c>
      <c r="Z98" s="12"/>
      <c r="AA98" s="12"/>
      <c r="AB98" s="12">
        <v>0</v>
      </c>
      <c r="AC98" s="12">
        <v>0</v>
      </c>
      <c r="AD98" s="11">
        <v>0</v>
      </c>
      <c r="AE98" s="12">
        <v>0</v>
      </c>
      <c r="AF98" s="12"/>
      <c r="AG98" s="12"/>
      <c r="AH98" s="12"/>
      <c r="AI98" s="6">
        <f t="shared" si="3"/>
        <v>24</v>
      </c>
      <c r="AJ98" s="10" t="s">
        <v>303</v>
      </c>
    </row>
    <row r="99" spans="1:36" ht="31.2" hidden="1" x14ac:dyDescent="0.3">
      <c r="A99" s="10" t="s">
        <v>117</v>
      </c>
      <c r="B99" s="10" t="s">
        <v>408</v>
      </c>
      <c r="C99" s="10" t="s">
        <v>364</v>
      </c>
      <c r="D99" s="10" t="s">
        <v>28</v>
      </c>
      <c r="E99" s="10">
        <v>2010</v>
      </c>
      <c r="F99" s="11">
        <v>0</v>
      </c>
      <c r="G99" s="5">
        <v>0</v>
      </c>
      <c r="H99" s="5"/>
      <c r="I99" s="5"/>
      <c r="J99" s="11">
        <v>0</v>
      </c>
      <c r="K99" s="11">
        <v>0</v>
      </c>
      <c r="L99" s="12">
        <v>0</v>
      </c>
      <c r="M99" s="12">
        <v>0</v>
      </c>
      <c r="N99" s="12"/>
      <c r="O99" s="12">
        <v>0.1</v>
      </c>
      <c r="P99" s="12">
        <v>0</v>
      </c>
      <c r="Q99" s="11">
        <v>0</v>
      </c>
      <c r="R99" s="12">
        <v>7.0000000000000007E-2</v>
      </c>
      <c r="S99" s="12">
        <v>0</v>
      </c>
      <c r="T99" s="12">
        <v>0</v>
      </c>
      <c r="U99" s="12">
        <v>0</v>
      </c>
      <c r="V99" s="12">
        <v>0</v>
      </c>
      <c r="W99" s="12"/>
      <c r="X99" s="12">
        <v>0</v>
      </c>
      <c r="Y99" s="12">
        <v>0</v>
      </c>
      <c r="Z99" s="12"/>
      <c r="AA99" s="12"/>
      <c r="AB99" s="11">
        <v>0</v>
      </c>
      <c r="AC99" s="12">
        <v>0</v>
      </c>
      <c r="AD99" s="12">
        <v>0</v>
      </c>
      <c r="AE99" s="12">
        <v>0</v>
      </c>
      <c r="AF99" s="12"/>
      <c r="AG99" s="12"/>
      <c r="AH99" s="12"/>
      <c r="AI99" s="6">
        <f t="shared" si="3"/>
        <v>0.17</v>
      </c>
      <c r="AJ99" s="10" t="s">
        <v>38</v>
      </c>
    </row>
    <row r="100" spans="1:36" hidden="1" x14ac:dyDescent="0.3">
      <c r="A100" s="10" t="s">
        <v>117</v>
      </c>
      <c r="B100" s="10" t="s">
        <v>410</v>
      </c>
      <c r="C100" s="10" t="s">
        <v>364</v>
      </c>
      <c r="D100" s="10" t="s">
        <v>32</v>
      </c>
      <c r="E100" s="10">
        <v>2010</v>
      </c>
      <c r="F100" s="11">
        <v>0</v>
      </c>
      <c r="G100" s="5">
        <v>0</v>
      </c>
      <c r="H100" s="5"/>
      <c r="I100" s="5"/>
      <c r="J100" s="11">
        <v>0</v>
      </c>
      <c r="K100" s="11">
        <v>0</v>
      </c>
      <c r="L100" s="12">
        <v>0</v>
      </c>
      <c r="M100" s="12">
        <v>5.2</v>
      </c>
      <c r="N100" s="12"/>
      <c r="O100" s="12">
        <v>0</v>
      </c>
      <c r="P100" s="12">
        <v>0</v>
      </c>
      <c r="Q100" s="11">
        <v>0</v>
      </c>
      <c r="R100" s="12">
        <v>0</v>
      </c>
      <c r="S100" s="12">
        <v>0</v>
      </c>
      <c r="T100" s="12">
        <v>0</v>
      </c>
      <c r="U100" s="12">
        <v>2.8</v>
      </c>
      <c r="V100" s="12">
        <v>0</v>
      </c>
      <c r="W100" s="12"/>
      <c r="X100" s="12">
        <v>0</v>
      </c>
      <c r="Y100" s="12">
        <v>0</v>
      </c>
      <c r="Z100" s="12"/>
      <c r="AA100" s="12"/>
      <c r="AB100" s="11">
        <v>0</v>
      </c>
      <c r="AC100" s="12">
        <v>0</v>
      </c>
      <c r="AD100" s="12">
        <v>0</v>
      </c>
      <c r="AE100" s="12">
        <v>0</v>
      </c>
      <c r="AF100" s="12"/>
      <c r="AG100" s="12"/>
      <c r="AH100" s="12"/>
      <c r="AI100" s="6">
        <f t="shared" si="3"/>
        <v>8</v>
      </c>
      <c r="AJ100" s="10" t="s">
        <v>29</v>
      </c>
    </row>
    <row r="101" spans="1:36" hidden="1" x14ac:dyDescent="0.3">
      <c r="A101" s="10" t="s">
        <v>131</v>
      </c>
      <c r="B101" s="10" t="s">
        <v>461</v>
      </c>
      <c r="C101" s="10" t="s">
        <v>446</v>
      </c>
      <c r="D101" s="10" t="s">
        <v>28</v>
      </c>
      <c r="E101" s="10">
        <v>2010</v>
      </c>
      <c r="F101" s="12">
        <v>0.35</v>
      </c>
      <c r="G101" s="5">
        <v>0</v>
      </c>
      <c r="H101" s="5"/>
      <c r="I101" s="5"/>
      <c r="J101" s="12">
        <v>0.05</v>
      </c>
      <c r="K101" s="11">
        <v>0</v>
      </c>
      <c r="L101" s="12">
        <v>0</v>
      </c>
      <c r="M101" s="12">
        <v>0</v>
      </c>
      <c r="N101" s="12"/>
      <c r="O101" s="12">
        <v>0</v>
      </c>
      <c r="P101" s="12">
        <v>0</v>
      </c>
      <c r="Q101" s="12">
        <v>0</v>
      </c>
      <c r="R101" s="12">
        <v>0</v>
      </c>
      <c r="S101" s="12">
        <v>0</v>
      </c>
      <c r="T101" s="12">
        <v>0</v>
      </c>
      <c r="U101" s="12">
        <v>0</v>
      </c>
      <c r="V101" s="12">
        <v>0</v>
      </c>
      <c r="W101" s="12"/>
      <c r="X101" s="12">
        <v>0</v>
      </c>
      <c r="Y101" s="12">
        <v>0</v>
      </c>
      <c r="Z101" s="12"/>
      <c r="AA101" s="12"/>
      <c r="AB101" s="12">
        <v>0</v>
      </c>
      <c r="AC101" s="12">
        <v>0</v>
      </c>
      <c r="AD101" s="12">
        <v>0</v>
      </c>
      <c r="AE101" s="12">
        <v>0</v>
      </c>
      <c r="AF101" s="12"/>
      <c r="AG101" s="12"/>
      <c r="AH101" s="12"/>
      <c r="AI101" s="6">
        <f t="shared" si="3"/>
        <v>0.39999999999999997</v>
      </c>
      <c r="AJ101" s="10" t="s">
        <v>294</v>
      </c>
    </row>
    <row r="102" spans="1:36" ht="62.4" hidden="1" x14ac:dyDescent="0.3">
      <c r="A102" s="10" t="s">
        <v>45</v>
      </c>
      <c r="B102" s="10" t="s">
        <v>357</v>
      </c>
      <c r="C102" s="10" t="s">
        <v>354</v>
      </c>
      <c r="D102" s="10" t="s">
        <v>32</v>
      </c>
      <c r="E102" s="10">
        <v>2020</v>
      </c>
      <c r="F102" s="12">
        <v>0.4</v>
      </c>
      <c r="G102" s="5">
        <v>0</v>
      </c>
      <c r="H102" s="5"/>
      <c r="I102" s="5"/>
      <c r="J102" s="12">
        <v>0</v>
      </c>
      <c r="K102" s="11">
        <v>0</v>
      </c>
      <c r="L102" s="12">
        <v>0</v>
      </c>
      <c r="M102" s="12">
        <v>0</v>
      </c>
      <c r="N102" s="12">
        <v>0</v>
      </c>
      <c r="O102" s="12">
        <v>0</v>
      </c>
      <c r="P102" s="12">
        <v>0</v>
      </c>
      <c r="Q102" s="11">
        <v>0</v>
      </c>
      <c r="R102" s="12">
        <v>0</v>
      </c>
      <c r="S102" s="12">
        <v>0</v>
      </c>
      <c r="T102" s="12">
        <v>0</v>
      </c>
      <c r="U102" s="12">
        <v>2.5</v>
      </c>
      <c r="V102" s="12">
        <v>0</v>
      </c>
      <c r="W102" s="12">
        <v>0</v>
      </c>
      <c r="X102" s="12">
        <v>0</v>
      </c>
      <c r="Y102" s="12">
        <v>0</v>
      </c>
      <c r="Z102" s="12">
        <v>0</v>
      </c>
      <c r="AA102" s="12">
        <v>0</v>
      </c>
      <c r="AB102" s="12">
        <v>0</v>
      </c>
      <c r="AC102" s="12">
        <v>0</v>
      </c>
      <c r="AD102" s="11">
        <v>0</v>
      </c>
      <c r="AE102" s="12">
        <v>0</v>
      </c>
      <c r="AF102" s="12">
        <v>0</v>
      </c>
      <c r="AG102" s="12">
        <v>0</v>
      </c>
      <c r="AH102" s="12">
        <v>0</v>
      </c>
      <c r="AI102" s="6">
        <f t="shared" si="3"/>
        <v>2.9</v>
      </c>
      <c r="AJ102" s="10" t="s">
        <v>294</v>
      </c>
    </row>
    <row r="103" spans="1:36" x14ac:dyDescent="0.3">
      <c r="A103" s="10" t="s">
        <v>198</v>
      </c>
      <c r="B103" s="10" t="s">
        <v>576</v>
      </c>
      <c r="C103" s="10" t="s">
        <v>467</v>
      </c>
      <c r="D103" s="10" t="s">
        <v>32</v>
      </c>
      <c r="E103" s="10">
        <v>2022</v>
      </c>
      <c r="F103" s="11">
        <v>0</v>
      </c>
      <c r="G103" s="5">
        <v>0</v>
      </c>
      <c r="H103" s="5">
        <v>0</v>
      </c>
      <c r="I103" s="5">
        <v>0</v>
      </c>
      <c r="J103" s="12">
        <v>0</v>
      </c>
      <c r="K103" s="11">
        <v>0</v>
      </c>
      <c r="L103" s="11">
        <v>0</v>
      </c>
      <c r="M103" s="12">
        <v>150</v>
      </c>
      <c r="N103" s="12">
        <v>0</v>
      </c>
      <c r="O103" s="12">
        <v>0</v>
      </c>
      <c r="P103" s="12">
        <v>0</v>
      </c>
      <c r="Q103" s="12">
        <v>0</v>
      </c>
      <c r="R103" s="12">
        <v>0</v>
      </c>
      <c r="S103" s="9">
        <v>0</v>
      </c>
      <c r="T103" s="12">
        <v>0</v>
      </c>
      <c r="U103" s="12">
        <v>512</v>
      </c>
      <c r="V103" s="12">
        <v>0</v>
      </c>
      <c r="W103" s="12">
        <v>0</v>
      </c>
      <c r="X103" s="6">
        <v>0</v>
      </c>
      <c r="Y103" s="6">
        <v>0</v>
      </c>
      <c r="Z103" s="12">
        <v>0</v>
      </c>
      <c r="AA103" s="12">
        <v>0</v>
      </c>
      <c r="AB103" s="6">
        <v>0</v>
      </c>
      <c r="AC103" s="6">
        <v>0</v>
      </c>
      <c r="AD103" s="6">
        <v>0</v>
      </c>
      <c r="AE103" s="6">
        <v>0</v>
      </c>
      <c r="AF103" s="12">
        <v>0</v>
      </c>
      <c r="AG103" s="12">
        <v>0</v>
      </c>
      <c r="AH103" s="12">
        <v>0</v>
      </c>
      <c r="AI103" s="6">
        <f t="shared" si="3"/>
        <v>662</v>
      </c>
      <c r="AJ103" s="10" t="s">
        <v>29</v>
      </c>
    </row>
    <row r="104" spans="1:36" ht="46.8" hidden="1" x14ac:dyDescent="0.3">
      <c r="A104" s="10" t="s">
        <v>147</v>
      </c>
      <c r="B104" s="10" t="s">
        <v>544</v>
      </c>
      <c r="C104" s="10" t="s">
        <v>467</v>
      </c>
      <c r="D104" s="10" t="s">
        <v>32</v>
      </c>
      <c r="E104" s="10">
        <v>2010</v>
      </c>
      <c r="F104" s="11">
        <v>0</v>
      </c>
      <c r="G104" s="5">
        <v>0</v>
      </c>
      <c r="H104" s="5"/>
      <c r="I104" s="5"/>
      <c r="J104" s="12">
        <v>31</v>
      </c>
      <c r="K104" s="11">
        <v>0</v>
      </c>
      <c r="L104" s="11">
        <v>0</v>
      </c>
      <c r="M104" s="12">
        <v>0</v>
      </c>
      <c r="N104" s="12"/>
      <c r="O104" s="12">
        <v>0</v>
      </c>
      <c r="P104" s="12">
        <v>0</v>
      </c>
      <c r="Q104" s="12">
        <v>0</v>
      </c>
      <c r="R104" s="12">
        <v>0</v>
      </c>
      <c r="S104" s="9">
        <v>0</v>
      </c>
      <c r="T104" s="12">
        <v>167</v>
      </c>
      <c r="U104" s="12">
        <v>0</v>
      </c>
      <c r="V104" s="12">
        <v>0</v>
      </c>
      <c r="W104" s="12"/>
      <c r="X104" s="6">
        <v>0</v>
      </c>
      <c r="Y104" s="6">
        <v>0</v>
      </c>
      <c r="Z104" s="6"/>
      <c r="AA104" s="6"/>
      <c r="AB104" s="6">
        <v>0</v>
      </c>
      <c r="AC104" s="6">
        <v>0</v>
      </c>
      <c r="AD104" s="6">
        <v>0</v>
      </c>
      <c r="AE104" s="6">
        <v>0</v>
      </c>
      <c r="AF104" s="6"/>
      <c r="AG104" s="6"/>
      <c r="AH104" s="6"/>
      <c r="AI104" s="6">
        <f t="shared" si="3"/>
        <v>198</v>
      </c>
      <c r="AJ104" s="10" t="s">
        <v>29</v>
      </c>
    </row>
    <row r="105" spans="1:36" ht="62.4" hidden="1" x14ac:dyDescent="0.3">
      <c r="A105" s="10" t="s">
        <v>45</v>
      </c>
      <c r="B105" s="10" t="s">
        <v>356</v>
      </c>
      <c r="C105" s="10" t="s">
        <v>354</v>
      </c>
      <c r="D105" s="10" t="s">
        <v>32</v>
      </c>
      <c r="E105" s="10">
        <v>2018</v>
      </c>
      <c r="F105" s="12">
        <v>3.5</v>
      </c>
      <c r="G105" s="5">
        <v>0</v>
      </c>
      <c r="H105" s="5">
        <v>0</v>
      </c>
      <c r="I105" s="5">
        <v>0</v>
      </c>
      <c r="J105" s="12">
        <v>0</v>
      </c>
      <c r="K105" s="11">
        <v>0</v>
      </c>
      <c r="L105" s="12">
        <v>0</v>
      </c>
      <c r="M105" s="12">
        <v>0</v>
      </c>
      <c r="N105" s="12">
        <v>0</v>
      </c>
      <c r="O105" s="12">
        <v>0</v>
      </c>
      <c r="P105" s="12">
        <v>0</v>
      </c>
      <c r="Q105" s="11">
        <v>0</v>
      </c>
      <c r="R105" s="12">
        <v>0</v>
      </c>
      <c r="S105" s="12">
        <v>0</v>
      </c>
      <c r="T105" s="12">
        <v>0</v>
      </c>
      <c r="U105" s="12">
        <v>2</v>
      </c>
      <c r="V105" s="12">
        <v>0</v>
      </c>
      <c r="W105" s="12">
        <v>0</v>
      </c>
      <c r="X105" s="12">
        <v>0</v>
      </c>
      <c r="Y105" s="12">
        <v>0</v>
      </c>
      <c r="Z105" s="12">
        <v>0</v>
      </c>
      <c r="AA105" s="12">
        <v>0</v>
      </c>
      <c r="AB105" s="12">
        <v>0</v>
      </c>
      <c r="AC105" s="12">
        <v>0</v>
      </c>
      <c r="AD105" s="11">
        <v>0</v>
      </c>
      <c r="AE105" s="12">
        <v>0</v>
      </c>
      <c r="AF105" s="12">
        <v>0</v>
      </c>
      <c r="AG105" s="12">
        <v>0</v>
      </c>
      <c r="AH105" s="12">
        <v>0</v>
      </c>
      <c r="AI105" s="6">
        <f t="shared" si="3"/>
        <v>5.5</v>
      </c>
      <c r="AJ105" s="10" t="s">
        <v>294</v>
      </c>
    </row>
    <row r="106" spans="1:36" ht="31.2" hidden="1" x14ac:dyDescent="0.3">
      <c r="A106" s="10" t="s">
        <v>147</v>
      </c>
      <c r="B106" s="10" t="s">
        <v>545</v>
      </c>
      <c r="C106" s="10" t="s">
        <v>467</v>
      </c>
      <c r="D106" s="10" t="s">
        <v>28</v>
      </c>
      <c r="E106" s="10">
        <v>2010</v>
      </c>
      <c r="F106" s="11">
        <v>115</v>
      </c>
      <c r="G106" s="5">
        <v>0</v>
      </c>
      <c r="H106" s="5"/>
      <c r="I106" s="5"/>
      <c r="J106" s="12">
        <v>31</v>
      </c>
      <c r="K106" s="11">
        <v>0</v>
      </c>
      <c r="L106" s="11">
        <v>0</v>
      </c>
      <c r="M106" s="12">
        <v>0</v>
      </c>
      <c r="N106" s="12"/>
      <c r="O106" s="12">
        <v>0</v>
      </c>
      <c r="P106" s="12">
        <v>0</v>
      </c>
      <c r="Q106" s="12">
        <v>0</v>
      </c>
      <c r="R106" s="12">
        <v>0</v>
      </c>
      <c r="S106" s="9">
        <v>0</v>
      </c>
      <c r="T106" s="12">
        <v>0</v>
      </c>
      <c r="U106" s="12">
        <v>0</v>
      </c>
      <c r="V106" s="12">
        <v>0</v>
      </c>
      <c r="W106" s="12"/>
      <c r="X106" s="6">
        <v>0</v>
      </c>
      <c r="Y106" s="6">
        <v>0</v>
      </c>
      <c r="Z106" s="6"/>
      <c r="AA106" s="6"/>
      <c r="AB106" s="6">
        <v>0</v>
      </c>
      <c r="AC106" s="6">
        <v>0</v>
      </c>
      <c r="AD106" s="6">
        <v>0</v>
      </c>
      <c r="AE106" s="6">
        <v>0</v>
      </c>
      <c r="AF106" s="6"/>
      <c r="AG106" s="6"/>
      <c r="AH106" s="6"/>
      <c r="AI106" s="6">
        <f t="shared" si="3"/>
        <v>146</v>
      </c>
      <c r="AJ106" s="10" t="s">
        <v>29</v>
      </c>
    </row>
    <row r="107" spans="1:36" ht="46.8" hidden="1" x14ac:dyDescent="0.3">
      <c r="A107" s="10" t="s">
        <v>147</v>
      </c>
      <c r="B107" s="10" t="s">
        <v>556</v>
      </c>
      <c r="C107" s="10" t="s">
        <v>467</v>
      </c>
      <c r="D107" s="10" t="s">
        <v>28</v>
      </c>
      <c r="E107" s="10">
        <v>2010</v>
      </c>
      <c r="F107" s="11">
        <v>75.3</v>
      </c>
      <c r="G107" s="5">
        <v>0</v>
      </c>
      <c r="H107" s="5"/>
      <c r="I107" s="5"/>
      <c r="J107" s="12">
        <v>98.2</v>
      </c>
      <c r="K107" s="11">
        <v>0</v>
      </c>
      <c r="L107" s="11">
        <v>0</v>
      </c>
      <c r="M107" s="12">
        <v>0</v>
      </c>
      <c r="N107" s="12"/>
      <c r="O107" s="12">
        <v>0</v>
      </c>
      <c r="P107" s="12">
        <v>0</v>
      </c>
      <c r="Q107" s="12">
        <v>0</v>
      </c>
      <c r="R107" s="12">
        <v>0</v>
      </c>
      <c r="S107" s="9">
        <v>0</v>
      </c>
      <c r="T107" s="12">
        <v>0</v>
      </c>
      <c r="U107" s="12">
        <v>0</v>
      </c>
      <c r="V107" s="12">
        <v>0</v>
      </c>
      <c r="W107" s="12"/>
      <c r="X107" s="6">
        <v>0</v>
      </c>
      <c r="Y107" s="6">
        <v>0</v>
      </c>
      <c r="Z107" s="6"/>
      <c r="AA107" s="6"/>
      <c r="AB107" s="6">
        <v>0</v>
      </c>
      <c r="AC107" s="6">
        <v>0</v>
      </c>
      <c r="AD107" s="6">
        <v>0</v>
      </c>
      <c r="AE107" s="6">
        <v>0</v>
      </c>
      <c r="AF107" s="6"/>
      <c r="AG107" s="6"/>
      <c r="AH107" s="6"/>
      <c r="AI107" s="6">
        <f t="shared" si="3"/>
        <v>173.5</v>
      </c>
      <c r="AJ107" s="10" t="s">
        <v>29</v>
      </c>
    </row>
    <row r="108" spans="1:36" ht="31.2" x14ac:dyDescent="0.3">
      <c r="A108" s="15" t="s">
        <v>704</v>
      </c>
      <c r="B108" s="92" t="s">
        <v>633</v>
      </c>
      <c r="C108" s="10" t="s">
        <v>467</v>
      </c>
      <c r="D108" s="10" t="s">
        <v>32</v>
      </c>
      <c r="E108" s="10">
        <v>2017</v>
      </c>
      <c r="F108" s="15">
        <v>450</v>
      </c>
      <c r="G108" s="15">
        <v>0</v>
      </c>
      <c r="H108" s="15">
        <v>0</v>
      </c>
      <c r="I108" s="15">
        <v>0</v>
      </c>
      <c r="J108" s="15">
        <v>0</v>
      </c>
      <c r="K108" s="15">
        <v>0</v>
      </c>
      <c r="L108" s="15">
        <v>0</v>
      </c>
      <c r="M108" s="15">
        <v>0</v>
      </c>
      <c r="N108" s="12">
        <v>0</v>
      </c>
      <c r="O108" s="15">
        <v>0</v>
      </c>
      <c r="P108" s="15">
        <v>0</v>
      </c>
      <c r="Q108" s="15">
        <v>0</v>
      </c>
      <c r="R108" s="15">
        <v>0</v>
      </c>
      <c r="S108" s="15">
        <v>0</v>
      </c>
      <c r="T108" s="15">
        <v>0</v>
      </c>
      <c r="U108" s="15">
        <v>177</v>
      </c>
      <c r="V108" s="15">
        <v>0</v>
      </c>
      <c r="W108" s="12">
        <v>0</v>
      </c>
      <c r="X108" s="15">
        <v>0</v>
      </c>
      <c r="Y108" s="15">
        <v>0</v>
      </c>
      <c r="Z108" s="10">
        <v>0</v>
      </c>
      <c r="AA108" s="12">
        <v>0</v>
      </c>
      <c r="AB108" s="15">
        <v>0</v>
      </c>
      <c r="AC108" s="15">
        <v>0</v>
      </c>
      <c r="AD108" s="15">
        <v>0</v>
      </c>
      <c r="AE108" s="15">
        <v>0</v>
      </c>
      <c r="AF108" s="6">
        <v>0</v>
      </c>
      <c r="AG108" s="6">
        <v>0</v>
      </c>
      <c r="AH108" s="6">
        <v>0</v>
      </c>
      <c r="AI108" s="6">
        <f t="shared" si="3"/>
        <v>627</v>
      </c>
      <c r="AJ108" s="15" t="s">
        <v>29</v>
      </c>
    </row>
    <row r="109" spans="1:36" hidden="1" x14ac:dyDescent="0.3">
      <c r="A109" s="28" t="s">
        <v>704</v>
      </c>
      <c r="B109" s="29" t="s">
        <v>698</v>
      </c>
      <c r="C109" s="27" t="s">
        <v>354</v>
      </c>
      <c r="D109" s="28" t="s">
        <v>28</v>
      </c>
      <c r="E109" s="28">
        <v>2010</v>
      </c>
      <c r="F109" s="28">
        <v>0</v>
      </c>
      <c r="G109" s="28">
        <v>0</v>
      </c>
      <c r="H109" s="28">
        <v>0</v>
      </c>
      <c r="I109" s="28">
        <v>0</v>
      </c>
      <c r="J109" s="28">
        <v>0</v>
      </c>
      <c r="K109" s="28">
        <v>0</v>
      </c>
      <c r="L109" s="28">
        <v>0</v>
      </c>
      <c r="M109" s="28">
        <v>0</v>
      </c>
      <c r="N109" s="28">
        <v>0</v>
      </c>
      <c r="O109" s="28">
        <v>0</v>
      </c>
      <c r="P109" s="28">
        <v>0</v>
      </c>
      <c r="Q109" s="28">
        <v>0</v>
      </c>
      <c r="R109" s="28">
        <v>5.899</v>
      </c>
      <c r="S109" s="28">
        <v>0</v>
      </c>
      <c r="T109" s="28">
        <v>0</v>
      </c>
      <c r="U109" s="28">
        <v>0</v>
      </c>
      <c r="V109" s="28">
        <v>0</v>
      </c>
      <c r="W109" s="28">
        <v>0</v>
      </c>
      <c r="X109" s="28">
        <v>0</v>
      </c>
      <c r="Y109" s="28">
        <v>0</v>
      </c>
      <c r="Z109" s="28">
        <v>0.28799999999999998</v>
      </c>
      <c r="AA109" s="28">
        <v>0</v>
      </c>
      <c r="AB109" s="28">
        <v>0</v>
      </c>
      <c r="AC109" s="28">
        <v>0</v>
      </c>
      <c r="AD109" s="28">
        <v>0</v>
      </c>
      <c r="AE109" s="28">
        <v>0</v>
      </c>
      <c r="AF109" s="28">
        <v>0</v>
      </c>
      <c r="AG109" s="26">
        <v>0</v>
      </c>
      <c r="AH109" s="28">
        <v>0</v>
      </c>
      <c r="AI109" s="26">
        <f>SUM(F109:AH109)</f>
        <v>6.1870000000000003</v>
      </c>
      <c r="AJ109" s="27" t="s">
        <v>294</v>
      </c>
    </row>
    <row r="110" spans="1:36" ht="31.2" hidden="1" x14ac:dyDescent="0.3">
      <c r="A110" s="28" t="s">
        <v>704</v>
      </c>
      <c r="B110" s="29" t="s">
        <v>692</v>
      </c>
      <c r="C110" s="27" t="s">
        <v>354</v>
      </c>
      <c r="D110" s="28" t="s">
        <v>28</v>
      </c>
      <c r="E110" s="28">
        <v>2014</v>
      </c>
      <c r="F110" s="28">
        <v>0</v>
      </c>
      <c r="G110" s="28">
        <v>0</v>
      </c>
      <c r="H110" s="28">
        <v>0</v>
      </c>
      <c r="I110" s="28">
        <v>0</v>
      </c>
      <c r="J110" s="28">
        <v>0</v>
      </c>
      <c r="K110" s="28">
        <v>0</v>
      </c>
      <c r="L110" s="28">
        <v>0</v>
      </c>
      <c r="M110" s="28">
        <v>0</v>
      </c>
      <c r="N110" s="28">
        <v>0</v>
      </c>
      <c r="O110" s="28">
        <v>0</v>
      </c>
      <c r="P110" s="28">
        <v>0</v>
      </c>
      <c r="Q110" s="28">
        <v>0</v>
      </c>
      <c r="R110" s="28">
        <v>2</v>
      </c>
      <c r="S110" s="28">
        <v>0</v>
      </c>
      <c r="T110" s="28">
        <v>0</v>
      </c>
      <c r="U110" s="28">
        <v>0</v>
      </c>
      <c r="V110" s="28">
        <v>0</v>
      </c>
      <c r="W110" s="28">
        <v>0</v>
      </c>
      <c r="X110" s="28">
        <v>0</v>
      </c>
      <c r="Y110" s="28">
        <v>0</v>
      </c>
      <c r="Z110" s="27">
        <v>0</v>
      </c>
      <c r="AA110" s="28">
        <v>0</v>
      </c>
      <c r="AB110" s="28">
        <v>0</v>
      </c>
      <c r="AC110" s="28">
        <v>0</v>
      </c>
      <c r="AD110" s="28">
        <v>0</v>
      </c>
      <c r="AE110" s="28">
        <v>0</v>
      </c>
      <c r="AF110" s="28">
        <v>0</v>
      </c>
      <c r="AG110" s="26">
        <v>0</v>
      </c>
      <c r="AH110" s="28">
        <v>0</v>
      </c>
      <c r="AI110" s="26">
        <f>SUM(F110:AH110)</f>
        <v>2</v>
      </c>
      <c r="AJ110" s="27" t="s">
        <v>294</v>
      </c>
    </row>
    <row r="111" spans="1:36" hidden="1" x14ac:dyDescent="0.3">
      <c r="A111" s="10" t="s">
        <v>206</v>
      </c>
      <c r="B111" s="10" t="s">
        <v>297</v>
      </c>
      <c r="C111" s="10" t="s">
        <v>293</v>
      </c>
      <c r="D111" s="10" t="s">
        <v>28</v>
      </c>
      <c r="E111" s="10">
        <v>2010</v>
      </c>
      <c r="F111" s="11">
        <v>0</v>
      </c>
      <c r="G111" s="5">
        <v>0</v>
      </c>
      <c r="H111" s="5"/>
      <c r="I111" s="5"/>
      <c r="J111" s="12">
        <v>0</v>
      </c>
      <c r="K111" s="11">
        <v>0</v>
      </c>
      <c r="L111" s="12">
        <v>0</v>
      </c>
      <c r="M111" s="12">
        <v>0</v>
      </c>
      <c r="N111" s="12"/>
      <c r="O111" s="12">
        <v>0</v>
      </c>
      <c r="P111" s="12">
        <v>12</v>
      </c>
      <c r="Q111" s="11">
        <v>0</v>
      </c>
      <c r="R111" s="12">
        <v>0</v>
      </c>
      <c r="S111" s="12">
        <v>0</v>
      </c>
      <c r="T111" s="12">
        <v>0</v>
      </c>
      <c r="U111" s="12">
        <v>0.5</v>
      </c>
      <c r="V111" s="12">
        <v>0</v>
      </c>
      <c r="W111" s="12"/>
      <c r="X111" s="12">
        <v>0</v>
      </c>
      <c r="Y111" s="12">
        <v>0</v>
      </c>
      <c r="Z111" s="12"/>
      <c r="AA111" s="12"/>
      <c r="AB111" s="12">
        <v>0</v>
      </c>
      <c r="AC111" s="12">
        <v>0</v>
      </c>
      <c r="AD111" s="11">
        <v>0</v>
      </c>
      <c r="AE111" s="12">
        <v>0</v>
      </c>
      <c r="AF111" s="12"/>
      <c r="AG111" s="12"/>
      <c r="AH111" s="12"/>
      <c r="AI111" s="6">
        <f t="shared" ref="AI111:AI117" si="4">SUM(F111:AE111)</f>
        <v>12.5</v>
      </c>
      <c r="AJ111" s="10" t="s">
        <v>29</v>
      </c>
    </row>
    <row r="112" spans="1:36" ht="46.8" x14ac:dyDescent="0.3">
      <c r="A112" s="10" t="s">
        <v>206</v>
      </c>
      <c r="B112" s="10" t="s">
        <v>208</v>
      </c>
      <c r="C112" s="10" t="s">
        <v>204</v>
      </c>
      <c r="D112" s="10" t="s">
        <v>28</v>
      </c>
      <c r="E112" s="10">
        <v>2010</v>
      </c>
      <c r="F112" s="11">
        <v>44.8</v>
      </c>
      <c r="G112" s="5">
        <v>0</v>
      </c>
      <c r="H112" s="5"/>
      <c r="I112" s="5"/>
      <c r="J112" s="12">
        <v>11.2</v>
      </c>
      <c r="K112" s="11">
        <v>0</v>
      </c>
      <c r="L112" s="12">
        <v>0</v>
      </c>
      <c r="M112" s="12">
        <v>0</v>
      </c>
      <c r="N112" s="12"/>
      <c r="O112" s="12">
        <v>0</v>
      </c>
      <c r="P112" s="12">
        <v>0</v>
      </c>
      <c r="Q112" s="12">
        <v>0</v>
      </c>
      <c r="R112" s="12">
        <v>0</v>
      </c>
      <c r="S112" s="9">
        <v>0</v>
      </c>
      <c r="T112" s="12">
        <v>0</v>
      </c>
      <c r="U112" s="12">
        <v>0</v>
      </c>
      <c r="V112" s="12">
        <v>0</v>
      </c>
      <c r="W112" s="12"/>
      <c r="X112" s="12">
        <v>0</v>
      </c>
      <c r="Y112" s="12">
        <v>0</v>
      </c>
      <c r="Z112" s="12"/>
      <c r="AA112" s="12"/>
      <c r="AB112" s="12">
        <v>0</v>
      </c>
      <c r="AC112" s="12">
        <v>0</v>
      </c>
      <c r="AD112" s="12">
        <v>0</v>
      </c>
      <c r="AE112" s="12">
        <v>0</v>
      </c>
      <c r="AF112" s="12"/>
      <c r="AG112" s="12"/>
      <c r="AH112" s="12"/>
      <c r="AI112" s="6">
        <f t="shared" si="4"/>
        <v>56</v>
      </c>
      <c r="AJ112" s="10" t="s">
        <v>209</v>
      </c>
    </row>
    <row r="113" spans="1:36" x14ac:dyDescent="0.3">
      <c r="A113" s="10" t="s">
        <v>198</v>
      </c>
      <c r="B113" s="10" t="s">
        <v>581</v>
      </c>
      <c r="C113" s="10" t="s">
        <v>467</v>
      </c>
      <c r="D113" s="10" t="s">
        <v>32</v>
      </c>
      <c r="E113" s="10">
        <v>2022</v>
      </c>
      <c r="F113" s="11">
        <v>0</v>
      </c>
      <c r="G113" s="5">
        <v>0</v>
      </c>
      <c r="H113" s="5">
        <v>0</v>
      </c>
      <c r="I113" s="5">
        <v>0</v>
      </c>
      <c r="J113" s="12">
        <v>0</v>
      </c>
      <c r="K113" s="11">
        <v>0</v>
      </c>
      <c r="L113" s="11">
        <v>0</v>
      </c>
      <c r="M113" s="12">
        <v>22</v>
      </c>
      <c r="N113" s="12">
        <v>0</v>
      </c>
      <c r="O113" s="12">
        <v>0</v>
      </c>
      <c r="P113" s="12">
        <v>0</v>
      </c>
      <c r="Q113" s="12">
        <v>0</v>
      </c>
      <c r="R113" s="12">
        <v>0</v>
      </c>
      <c r="S113" s="9">
        <v>0</v>
      </c>
      <c r="T113" s="12">
        <v>0</v>
      </c>
      <c r="U113" s="12">
        <v>571.4</v>
      </c>
      <c r="V113" s="12">
        <v>0</v>
      </c>
      <c r="W113" s="12">
        <v>0</v>
      </c>
      <c r="X113" s="6">
        <v>0</v>
      </c>
      <c r="Y113" s="6">
        <v>0</v>
      </c>
      <c r="Z113" s="12">
        <v>0</v>
      </c>
      <c r="AA113" s="12">
        <v>0</v>
      </c>
      <c r="AB113" s="6">
        <v>0</v>
      </c>
      <c r="AC113" s="6">
        <v>0</v>
      </c>
      <c r="AD113" s="6">
        <v>0</v>
      </c>
      <c r="AE113" s="6">
        <v>0</v>
      </c>
      <c r="AF113" s="12">
        <v>0</v>
      </c>
      <c r="AG113" s="12">
        <v>0</v>
      </c>
      <c r="AH113" s="12">
        <v>0</v>
      </c>
      <c r="AI113" s="6">
        <f t="shared" si="4"/>
        <v>593.4</v>
      </c>
      <c r="AJ113" s="10" t="s">
        <v>29</v>
      </c>
    </row>
    <row r="114" spans="1:36" ht="31.2" x14ac:dyDescent="0.3">
      <c r="A114" s="10" t="s">
        <v>45</v>
      </c>
      <c r="B114" s="10" t="s">
        <v>220</v>
      </c>
      <c r="C114" s="10" t="s">
        <v>204</v>
      </c>
      <c r="D114" s="10" t="s">
        <v>28</v>
      </c>
      <c r="E114" s="10">
        <v>2011</v>
      </c>
      <c r="F114" s="11">
        <v>0</v>
      </c>
      <c r="G114" s="5">
        <v>0</v>
      </c>
      <c r="H114" s="5">
        <v>0</v>
      </c>
      <c r="I114" s="5">
        <v>0</v>
      </c>
      <c r="J114" s="12">
        <v>0</v>
      </c>
      <c r="K114" s="11">
        <v>208</v>
      </c>
      <c r="L114" s="12">
        <v>0</v>
      </c>
      <c r="M114" s="12">
        <v>0</v>
      </c>
      <c r="N114" s="12">
        <v>0</v>
      </c>
      <c r="O114" s="12">
        <v>0</v>
      </c>
      <c r="P114" s="12">
        <v>0</v>
      </c>
      <c r="Q114" s="12">
        <v>0</v>
      </c>
      <c r="R114" s="12">
        <v>0</v>
      </c>
      <c r="S114" s="9">
        <v>0</v>
      </c>
      <c r="T114" s="12">
        <v>0</v>
      </c>
      <c r="U114" s="12">
        <v>0</v>
      </c>
      <c r="V114" s="12">
        <v>0</v>
      </c>
      <c r="W114" s="12">
        <v>0</v>
      </c>
      <c r="X114" s="12">
        <v>0</v>
      </c>
      <c r="Y114" s="12">
        <v>0</v>
      </c>
      <c r="Z114" s="12">
        <v>0</v>
      </c>
      <c r="AA114" s="12">
        <v>0</v>
      </c>
      <c r="AB114" s="12">
        <v>0</v>
      </c>
      <c r="AC114" s="12">
        <v>0</v>
      </c>
      <c r="AD114" s="12">
        <v>0</v>
      </c>
      <c r="AE114" s="12">
        <v>0</v>
      </c>
      <c r="AF114" s="12">
        <v>0</v>
      </c>
      <c r="AG114" s="12">
        <v>0</v>
      </c>
      <c r="AH114" s="12">
        <v>0</v>
      </c>
      <c r="AI114" s="6">
        <f t="shared" si="4"/>
        <v>208</v>
      </c>
      <c r="AJ114" s="10" t="s">
        <v>29</v>
      </c>
    </row>
    <row r="115" spans="1:36" ht="31.2" x14ac:dyDescent="0.3">
      <c r="A115" s="10" t="s">
        <v>45</v>
      </c>
      <c r="B115" s="10" t="s">
        <v>448</v>
      </c>
      <c r="C115" s="10" t="s">
        <v>446</v>
      </c>
      <c r="D115" s="10" t="s">
        <v>28</v>
      </c>
      <c r="E115" s="10">
        <v>2011</v>
      </c>
      <c r="F115" s="12">
        <v>1.3</v>
      </c>
      <c r="G115" s="5">
        <v>0</v>
      </c>
      <c r="H115" s="5">
        <v>0</v>
      </c>
      <c r="I115" s="5">
        <v>0</v>
      </c>
      <c r="J115" s="12">
        <v>7.0000000000000007E-2</v>
      </c>
      <c r="K115" s="11">
        <v>0</v>
      </c>
      <c r="L115" s="12">
        <v>0</v>
      </c>
      <c r="M115" s="12">
        <v>0</v>
      </c>
      <c r="N115" s="12">
        <v>0</v>
      </c>
      <c r="O115" s="12">
        <v>0</v>
      </c>
      <c r="P115" s="12">
        <v>0</v>
      </c>
      <c r="Q115" s="12">
        <v>0</v>
      </c>
      <c r="R115" s="12">
        <v>0</v>
      </c>
      <c r="S115" s="12">
        <v>0</v>
      </c>
      <c r="T115" s="12">
        <v>0</v>
      </c>
      <c r="U115" s="12">
        <v>0</v>
      </c>
      <c r="V115" s="12">
        <v>0</v>
      </c>
      <c r="W115" s="12">
        <v>0</v>
      </c>
      <c r="X115" s="12">
        <v>0</v>
      </c>
      <c r="Y115" s="12">
        <v>0</v>
      </c>
      <c r="Z115" s="12">
        <v>0</v>
      </c>
      <c r="AA115" s="12">
        <v>0</v>
      </c>
      <c r="AB115" s="12">
        <v>0</v>
      </c>
      <c r="AC115" s="12">
        <v>0.03</v>
      </c>
      <c r="AD115" s="12">
        <v>0</v>
      </c>
      <c r="AE115" s="12">
        <v>0</v>
      </c>
      <c r="AF115" s="12">
        <v>0</v>
      </c>
      <c r="AG115" s="12">
        <v>0</v>
      </c>
      <c r="AH115" s="12">
        <v>0</v>
      </c>
      <c r="AI115" s="6">
        <f t="shared" si="4"/>
        <v>1.4000000000000001</v>
      </c>
      <c r="AJ115" s="10" t="s">
        <v>294</v>
      </c>
    </row>
    <row r="116" spans="1:36" ht="46.8" x14ac:dyDescent="0.3">
      <c r="A116" s="10" t="s">
        <v>95</v>
      </c>
      <c r="B116" s="10" t="s">
        <v>399</v>
      </c>
      <c r="C116" s="10" t="s">
        <v>364</v>
      </c>
      <c r="D116" s="10" t="s">
        <v>28</v>
      </c>
      <c r="E116" s="10">
        <v>2011</v>
      </c>
      <c r="F116" s="11">
        <v>0</v>
      </c>
      <c r="G116" s="5">
        <v>0</v>
      </c>
      <c r="H116" s="5">
        <v>0</v>
      </c>
      <c r="I116" s="5">
        <v>0</v>
      </c>
      <c r="J116" s="11">
        <v>0</v>
      </c>
      <c r="K116" s="11">
        <v>0</v>
      </c>
      <c r="L116" s="12">
        <v>0</v>
      </c>
      <c r="M116" s="12">
        <v>0</v>
      </c>
      <c r="N116" s="12">
        <v>0</v>
      </c>
      <c r="O116" s="12">
        <v>2</v>
      </c>
      <c r="P116" s="12">
        <v>0</v>
      </c>
      <c r="Q116" s="11">
        <v>0</v>
      </c>
      <c r="R116" s="12">
        <v>1.33</v>
      </c>
      <c r="S116" s="12">
        <v>0</v>
      </c>
      <c r="T116" s="12">
        <v>0</v>
      </c>
      <c r="U116" s="12">
        <v>0</v>
      </c>
      <c r="V116" s="12">
        <v>0</v>
      </c>
      <c r="W116" s="12">
        <v>0</v>
      </c>
      <c r="X116" s="12">
        <v>0</v>
      </c>
      <c r="Y116" s="12">
        <v>0</v>
      </c>
      <c r="Z116" s="12">
        <v>0</v>
      </c>
      <c r="AA116" s="12">
        <v>0</v>
      </c>
      <c r="AB116" s="11">
        <v>0</v>
      </c>
      <c r="AC116" s="12">
        <v>0</v>
      </c>
      <c r="AD116" s="12">
        <v>0</v>
      </c>
      <c r="AE116" s="12">
        <v>0</v>
      </c>
      <c r="AF116" s="12">
        <v>0</v>
      </c>
      <c r="AG116" s="12">
        <v>0</v>
      </c>
      <c r="AH116" s="12">
        <v>0</v>
      </c>
      <c r="AI116" s="6">
        <f t="shared" si="4"/>
        <v>3.33</v>
      </c>
      <c r="AJ116" s="10" t="s">
        <v>38</v>
      </c>
    </row>
    <row r="117" spans="1:36" ht="46.8" x14ac:dyDescent="0.3">
      <c r="A117" s="2" t="s">
        <v>54</v>
      </c>
      <c r="B117" s="10" t="s">
        <v>450</v>
      </c>
      <c r="C117" s="10" t="s">
        <v>446</v>
      </c>
      <c r="D117" s="10" t="s">
        <v>28</v>
      </c>
      <c r="E117" s="10">
        <v>2011</v>
      </c>
      <c r="F117" s="12">
        <v>0</v>
      </c>
      <c r="G117" s="5">
        <v>0</v>
      </c>
      <c r="H117" s="5">
        <v>0</v>
      </c>
      <c r="I117" s="5">
        <v>0</v>
      </c>
      <c r="J117" s="12">
        <v>43.387</v>
      </c>
      <c r="K117" s="11">
        <v>0</v>
      </c>
      <c r="L117" s="12">
        <v>0</v>
      </c>
      <c r="M117" s="12">
        <v>0</v>
      </c>
      <c r="N117" s="12">
        <v>0</v>
      </c>
      <c r="O117" s="12">
        <v>2.516</v>
      </c>
      <c r="P117" s="12">
        <v>0</v>
      </c>
      <c r="Q117" s="12">
        <v>0</v>
      </c>
      <c r="R117" s="12">
        <v>0.3</v>
      </c>
      <c r="S117" s="12">
        <v>0</v>
      </c>
      <c r="T117" s="12">
        <v>0</v>
      </c>
      <c r="U117" s="12">
        <v>0</v>
      </c>
      <c r="V117" s="12">
        <v>0</v>
      </c>
      <c r="W117" s="12">
        <v>0</v>
      </c>
      <c r="X117" s="12">
        <v>0</v>
      </c>
      <c r="Y117" s="12">
        <v>0</v>
      </c>
      <c r="Z117" s="12">
        <v>0</v>
      </c>
      <c r="AA117" s="12">
        <v>0</v>
      </c>
      <c r="AB117" s="12">
        <v>0</v>
      </c>
      <c r="AC117" s="12">
        <v>0</v>
      </c>
      <c r="AD117" s="12">
        <v>0</v>
      </c>
      <c r="AE117" s="12">
        <v>0</v>
      </c>
      <c r="AF117" s="12">
        <v>0</v>
      </c>
      <c r="AG117" s="12">
        <v>0</v>
      </c>
      <c r="AH117" s="12">
        <v>0</v>
      </c>
      <c r="AI117" s="6">
        <f t="shared" si="4"/>
        <v>46.202999999999996</v>
      </c>
      <c r="AJ117" s="10" t="s">
        <v>294</v>
      </c>
    </row>
    <row r="118" spans="1:36" x14ac:dyDescent="0.3">
      <c r="A118" s="2" t="s">
        <v>45</v>
      </c>
      <c r="B118" s="3" t="s">
        <v>47</v>
      </c>
      <c r="C118" s="3" t="s">
        <v>27</v>
      </c>
      <c r="D118" s="4" t="s">
        <v>28</v>
      </c>
      <c r="E118" s="4">
        <v>2010</v>
      </c>
      <c r="F118" s="5">
        <v>0</v>
      </c>
      <c r="G118" s="5">
        <v>0</v>
      </c>
      <c r="H118" s="5">
        <v>0</v>
      </c>
      <c r="I118" s="5">
        <v>0</v>
      </c>
      <c r="J118" s="5">
        <v>122.9</v>
      </c>
      <c r="K118" s="6">
        <v>0</v>
      </c>
      <c r="L118" s="6">
        <v>0</v>
      </c>
      <c r="M118" s="5">
        <v>0</v>
      </c>
      <c r="N118" s="12">
        <v>0</v>
      </c>
      <c r="O118" s="5">
        <v>0</v>
      </c>
      <c r="P118" s="5">
        <v>71.36</v>
      </c>
      <c r="Q118" s="5">
        <v>0</v>
      </c>
      <c r="R118" s="5">
        <v>0</v>
      </c>
      <c r="S118" s="5">
        <v>0</v>
      </c>
      <c r="T118" s="5">
        <v>0</v>
      </c>
      <c r="U118" s="5">
        <v>0</v>
      </c>
      <c r="V118" s="5">
        <v>0</v>
      </c>
      <c r="W118" s="12">
        <v>0</v>
      </c>
      <c r="X118" s="6">
        <v>0</v>
      </c>
      <c r="Y118" s="6">
        <v>0</v>
      </c>
      <c r="Z118" s="12">
        <v>0</v>
      </c>
      <c r="AA118" s="12">
        <v>0</v>
      </c>
      <c r="AB118" s="6">
        <v>0</v>
      </c>
      <c r="AC118" s="6">
        <v>0</v>
      </c>
      <c r="AD118" s="6">
        <v>0</v>
      </c>
      <c r="AE118" s="6">
        <v>0</v>
      </c>
      <c r="AF118" s="12">
        <v>0</v>
      </c>
      <c r="AG118" s="12">
        <v>0</v>
      </c>
      <c r="AH118" s="12">
        <v>0</v>
      </c>
      <c r="AI118" s="6">
        <f>SUM(F118:AH118)</f>
        <v>194.26</v>
      </c>
      <c r="AJ118" s="4" t="s">
        <v>29</v>
      </c>
    </row>
    <row r="119" spans="1:36" ht="31.2" hidden="1" x14ac:dyDescent="0.3">
      <c r="A119" s="10" t="s">
        <v>84</v>
      </c>
      <c r="B119" s="10" t="s">
        <v>310</v>
      </c>
      <c r="C119" s="10" t="s">
        <v>293</v>
      </c>
      <c r="D119" s="10" t="s">
        <v>40</v>
      </c>
      <c r="E119" s="10">
        <v>2011</v>
      </c>
      <c r="F119" s="11">
        <v>2.29</v>
      </c>
      <c r="G119" s="5">
        <v>0</v>
      </c>
      <c r="H119" s="5">
        <v>0</v>
      </c>
      <c r="I119" s="5">
        <v>0</v>
      </c>
      <c r="J119" s="12">
        <v>0</v>
      </c>
      <c r="K119" s="11">
        <v>0</v>
      </c>
      <c r="L119" s="12">
        <v>0</v>
      </c>
      <c r="M119" s="12">
        <v>18.3</v>
      </c>
      <c r="N119" s="12">
        <v>0</v>
      </c>
      <c r="O119" s="12">
        <v>0</v>
      </c>
      <c r="P119" s="12">
        <v>0</v>
      </c>
      <c r="Q119" s="11">
        <v>0</v>
      </c>
      <c r="R119" s="12">
        <v>0</v>
      </c>
      <c r="S119" s="12">
        <v>0</v>
      </c>
      <c r="T119" s="12">
        <v>0</v>
      </c>
      <c r="U119" s="12">
        <v>2.2000000000000002</v>
      </c>
      <c r="V119" s="12">
        <v>0</v>
      </c>
      <c r="W119" s="12">
        <v>0</v>
      </c>
      <c r="X119" s="12">
        <v>0</v>
      </c>
      <c r="Y119" s="12">
        <v>0</v>
      </c>
      <c r="Z119" s="12">
        <v>0</v>
      </c>
      <c r="AA119" s="12">
        <v>0</v>
      </c>
      <c r="AB119" s="12">
        <v>0</v>
      </c>
      <c r="AC119" s="12">
        <v>0</v>
      </c>
      <c r="AD119" s="11">
        <v>0</v>
      </c>
      <c r="AE119" s="12">
        <v>0</v>
      </c>
      <c r="AF119" s="12">
        <v>0</v>
      </c>
      <c r="AG119" s="12">
        <v>0</v>
      </c>
      <c r="AH119" s="12">
        <v>0</v>
      </c>
      <c r="AI119" s="6">
        <f t="shared" ref="AI119:AI129" si="5">SUM(F119:AE119)</f>
        <v>22.79</v>
      </c>
      <c r="AJ119" s="10" t="s">
        <v>239</v>
      </c>
    </row>
    <row r="120" spans="1:36" x14ac:dyDescent="0.3">
      <c r="A120" s="10" t="s">
        <v>198</v>
      </c>
      <c r="B120" s="10" t="s">
        <v>580</v>
      </c>
      <c r="C120" s="10" t="s">
        <v>467</v>
      </c>
      <c r="D120" s="10" t="s">
        <v>32</v>
      </c>
      <c r="E120" s="10">
        <v>2022</v>
      </c>
      <c r="F120" s="11">
        <v>0</v>
      </c>
      <c r="G120" s="5">
        <v>0</v>
      </c>
      <c r="H120" s="5">
        <v>0</v>
      </c>
      <c r="I120" s="5">
        <v>0</v>
      </c>
      <c r="J120" s="12">
        <v>0</v>
      </c>
      <c r="K120" s="11">
        <v>0</v>
      </c>
      <c r="L120" s="11">
        <v>0</v>
      </c>
      <c r="M120" s="12">
        <v>45</v>
      </c>
      <c r="N120" s="12">
        <v>0</v>
      </c>
      <c r="O120" s="12">
        <v>0</v>
      </c>
      <c r="P120" s="12">
        <v>0</v>
      </c>
      <c r="Q120" s="12">
        <v>0</v>
      </c>
      <c r="R120" s="12">
        <v>0</v>
      </c>
      <c r="S120" s="9">
        <v>0</v>
      </c>
      <c r="T120" s="12">
        <v>0</v>
      </c>
      <c r="U120" s="12">
        <v>548.4</v>
      </c>
      <c r="V120" s="12">
        <v>0</v>
      </c>
      <c r="W120" s="12">
        <v>0</v>
      </c>
      <c r="X120" s="6">
        <v>0</v>
      </c>
      <c r="Y120" s="6">
        <v>0</v>
      </c>
      <c r="Z120" s="12">
        <v>0</v>
      </c>
      <c r="AA120" s="12">
        <v>0</v>
      </c>
      <c r="AB120" s="6">
        <v>0</v>
      </c>
      <c r="AC120" s="6">
        <v>0</v>
      </c>
      <c r="AD120" s="6">
        <v>0</v>
      </c>
      <c r="AE120" s="6">
        <v>0</v>
      </c>
      <c r="AF120" s="12">
        <v>0</v>
      </c>
      <c r="AG120" s="12">
        <v>0</v>
      </c>
      <c r="AH120" s="12">
        <v>0</v>
      </c>
      <c r="AI120" s="6">
        <f t="shared" si="5"/>
        <v>593.4</v>
      </c>
      <c r="AJ120" s="10" t="s">
        <v>29</v>
      </c>
    </row>
    <row r="121" spans="1:36" ht="31.2" x14ac:dyDescent="0.3">
      <c r="A121" s="10" t="s">
        <v>45</v>
      </c>
      <c r="B121" s="10" t="s">
        <v>484</v>
      </c>
      <c r="C121" s="10" t="s">
        <v>467</v>
      </c>
      <c r="D121" s="10" t="s">
        <v>32</v>
      </c>
      <c r="E121" s="10">
        <v>2021</v>
      </c>
      <c r="F121" s="11">
        <v>0</v>
      </c>
      <c r="G121" s="5">
        <v>0</v>
      </c>
      <c r="H121" s="5">
        <v>0</v>
      </c>
      <c r="I121" s="5">
        <v>0</v>
      </c>
      <c r="J121" s="12">
        <v>0</v>
      </c>
      <c r="K121" s="11">
        <v>0</v>
      </c>
      <c r="L121" s="11">
        <v>0</v>
      </c>
      <c r="M121" s="12">
        <v>0</v>
      </c>
      <c r="N121" s="12">
        <v>0</v>
      </c>
      <c r="O121" s="12">
        <v>0</v>
      </c>
      <c r="P121" s="12">
        <v>380</v>
      </c>
      <c r="Q121" s="12">
        <v>0</v>
      </c>
      <c r="R121" s="12">
        <v>0</v>
      </c>
      <c r="S121" s="9">
        <v>0</v>
      </c>
      <c r="T121" s="12">
        <v>0</v>
      </c>
      <c r="U121" s="12">
        <v>0</v>
      </c>
      <c r="V121" s="12">
        <v>47</v>
      </c>
      <c r="W121" s="12">
        <v>0</v>
      </c>
      <c r="X121" s="6">
        <v>0</v>
      </c>
      <c r="Y121" s="6">
        <v>0</v>
      </c>
      <c r="Z121" s="12">
        <v>0</v>
      </c>
      <c r="AA121" s="12">
        <v>0</v>
      </c>
      <c r="AB121" s="6">
        <v>0</v>
      </c>
      <c r="AC121" s="6">
        <v>0</v>
      </c>
      <c r="AD121" s="6">
        <v>0</v>
      </c>
      <c r="AE121" s="6">
        <v>0</v>
      </c>
      <c r="AF121" s="12">
        <v>0</v>
      </c>
      <c r="AG121" s="12">
        <v>0</v>
      </c>
      <c r="AH121" s="12">
        <v>0</v>
      </c>
      <c r="AI121" s="6">
        <f t="shared" si="5"/>
        <v>427</v>
      </c>
      <c r="AJ121" s="10" t="s">
        <v>239</v>
      </c>
    </row>
    <row r="122" spans="1:36" ht="31.2" hidden="1" x14ac:dyDescent="0.3">
      <c r="A122" s="10" t="s">
        <v>70</v>
      </c>
      <c r="B122" s="10" t="s">
        <v>496</v>
      </c>
      <c r="C122" s="10" t="s">
        <v>467</v>
      </c>
      <c r="D122" s="10" t="s">
        <v>28</v>
      </c>
      <c r="E122" s="10">
        <v>2011</v>
      </c>
      <c r="F122" s="11">
        <v>0.3</v>
      </c>
      <c r="G122" s="5">
        <v>0</v>
      </c>
      <c r="H122" s="5">
        <v>0</v>
      </c>
      <c r="I122" s="5">
        <v>0</v>
      </c>
      <c r="J122" s="12">
        <v>0</v>
      </c>
      <c r="K122" s="11">
        <v>0</v>
      </c>
      <c r="L122" s="11">
        <v>0</v>
      </c>
      <c r="M122" s="12">
        <v>0</v>
      </c>
      <c r="N122" s="12">
        <v>0</v>
      </c>
      <c r="O122" s="12">
        <v>0</v>
      </c>
      <c r="P122" s="12">
        <v>0</v>
      </c>
      <c r="Q122" s="12">
        <v>0</v>
      </c>
      <c r="R122" s="12">
        <v>0</v>
      </c>
      <c r="S122" s="9">
        <v>0</v>
      </c>
      <c r="T122" s="12">
        <v>0</v>
      </c>
      <c r="U122" s="12">
        <v>0</v>
      </c>
      <c r="V122" s="12">
        <v>0</v>
      </c>
      <c r="W122" s="12">
        <v>0</v>
      </c>
      <c r="X122" s="6">
        <v>0</v>
      </c>
      <c r="Y122" s="6">
        <v>0</v>
      </c>
      <c r="Z122" s="12">
        <v>0</v>
      </c>
      <c r="AA122" s="12">
        <v>0</v>
      </c>
      <c r="AB122" s="6">
        <v>0</v>
      </c>
      <c r="AC122" s="6">
        <v>0</v>
      </c>
      <c r="AD122" s="6">
        <v>0</v>
      </c>
      <c r="AE122" s="6">
        <v>0</v>
      </c>
      <c r="AF122" s="12">
        <v>0</v>
      </c>
      <c r="AG122" s="26">
        <v>0</v>
      </c>
      <c r="AH122" s="12">
        <v>0</v>
      </c>
      <c r="AI122" s="6">
        <f t="shared" si="5"/>
        <v>0.3</v>
      </c>
      <c r="AJ122" s="10" t="s">
        <v>29</v>
      </c>
    </row>
    <row r="123" spans="1:36" ht="31.2" x14ac:dyDescent="0.3">
      <c r="A123" s="10" t="s">
        <v>45</v>
      </c>
      <c r="B123" s="10" t="s">
        <v>480</v>
      </c>
      <c r="C123" s="10" t="s">
        <v>467</v>
      </c>
      <c r="D123" s="10" t="s">
        <v>32</v>
      </c>
      <c r="E123" s="10">
        <v>2021</v>
      </c>
      <c r="F123" s="11">
        <v>0</v>
      </c>
      <c r="G123" s="5">
        <v>0</v>
      </c>
      <c r="H123" s="5">
        <v>0</v>
      </c>
      <c r="I123" s="5">
        <v>0</v>
      </c>
      <c r="J123" s="12">
        <v>0</v>
      </c>
      <c r="K123" s="11">
        <v>0</v>
      </c>
      <c r="L123" s="11">
        <v>0</v>
      </c>
      <c r="M123" s="12">
        <v>0</v>
      </c>
      <c r="N123" s="12">
        <v>0</v>
      </c>
      <c r="O123" s="12">
        <v>0</v>
      </c>
      <c r="P123" s="12">
        <v>427</v>
      </c>
      <c r="Q123" s="12">
        <v>0</v>
      </c>
      <c r="R123" s="12">
        <v>0</v>
      </c>
      <c r="S123" s="9">
        <v>0</v>
      </c>
      <c r="T123" s="12">
        <v>0</v>
      </c>
      <c r="U123" s="12">
        <v>0</v>
      </c>
      <c r="V123" s="12">
        <v>0</v>
      </c>
      <c r="W123" s="12">
        <v>0</v>
      </c>
      <c r="X123" s="6">
        <v>0</v>
      </c>
      <c r="Y123" s="6">
        <v>0</v>
      </c>
      <c r="Z123" s="12">
        <v>0</v>
      </c>
      <c r="AA123" s="12">
        <v>0</v>
      </c>
      <c r="AB123" s="6">
        <v>0</v>
      </c>
      <c r="AC123" s="6">
        <v>0</v>
      </c>
      <c r="AD123" s="6">
        <v>0</v>
      </c>
      <c r="AE123" s="6">
        <v>0</v>
      </c>
      <c r="AF123" s="12">
        <v>0</v>
      </c>
      <c r="AG123" s="12">
        <v>0</v>
      </c>
      <c r="AH123" s="12">
        <v>0</v>
      </c>
      <c r="AI123" s="6">
        <f t="shared" si="5"/>
        <v>427</v>
      </c>
      <c r="AJ123" s="10" t="s">
        <v>29</v>
      </c>
    </row>
    <row r="124" spans="1:36" ht="31.2" hidden="1" x14ac:dyDescent="0.3">
      <c r="A124" s="10" t="s">
        <v>60</v>
      </c>
      <c r="B124" s="10" t="s">
        <v>491</v>
      </c>
      <c r="C124" s="10" t="s">
        <v>467</v>
      </c>
      <c r="D124" s="10" t="s">
        <v>28</v>
      </c>
      <c r="E124" s="10">
        <v>2011</v>
      </c>
      <c r="F124" s="11">
        <v>0.22500000000000001</v>
      </c>
      <c r="G124" s="5">
        <v>0</v>
      </c>
      <c r="H124" s="5">
        <v>0</v>
      </c>
      <c r="I124" s="5">
        <v>0</v>
      </c>
      <c r="J124" s="12">
        <v>0</v>
      </c>
      <c r="K124" s="11">
        <v>0</v>
      </c>
      <c r="L124" s="11">
        <v>0</v>
      </c>
      <c r="M124" s="12">
        <v>0</v>
      </c>
      <c r="N124" s="12">
        <v>0</v>
      </c>
      <c r="O124" s="12">
        <v>0</v>
      </c>
      <c r="P124" s="12">
        <v>0</v>
      </c>
      <c r="Q124" s="12">
        <v>0</v>
      </c>
      <c r="R124" s="12">
        <v>0</v>
      </c>
      <c r="S124" s="9">
        <v>0</v>
      </c>
      <c r="T124" s="12">
        <v>0</v>
      </c>
      <c r="U124" s="12">
        <v>0</v>
      </c>
      <c r="V124" s="12">
        <v>0</v>
      </c>
      <c r="W124" s="12">
        <v>0</v>
      </c>
      <c r="X124" s="6">
        <v>0</v>
      </c>
      <c r="Y124" s="6">
        <v>0</v>
      </c>
      <c r="Z124" s="12">
        <v>0</v>
      </c>
      <c r="AA124" s="12">
        <v>0</v>
      </c>
      <c r="AB124" s="6">
        <v>0</v>
      </c>
      <c r="AC124" s="6">
        <v>0</v>
      </c>
      <c r="AD124" s="6">
        <v>0</v>
      </c>
      <c r="AE124" s="6">
        <v>0</v>
      </c>
      <c r="AF124" s="12">
        <v>0</v>
      </c>
      <c r="AG124" s="12">
        <v>0</v>
      </c>
      <c r="AH124" s="12">
        <v>0</v>
      </c>
      <c r="AI124" s="6">
        <f t="shared" si="5"/>
        <v>0.22500000000000001</v>
      </c>
      <c r="AJ124" s="10" t="s">
        <v>294</v>
      </c>
    </row>
    <row r="125" spans="1:36" x14ac:dyDescent="0.3">
      <c r="A125" s="10" t="s">
        <v>185</v>
      </c>
      <c r="B125" s="10" t="s">
        <v>567</v>
      </c>
      <c r="C125" s="10" t="s">
        <v>467</v>
      </c>
      <c r="D125" s="10" t="s">
        <v>32</v>
      </c>
      <c r="E125" s="10">
        <v>2023</v>
      </c>
      <c r="F125" s="11">
        <v>0</v>
      </c>
      <c r="G125" s="5">
        <v>0</v>
      </c>
      <c r="H125" s="5">
        <v>0</v>
      </c>
      <c r="I125" s="5">
        <v>0</v>
      </c>
      <c r="J125" s="12">
        <v>0</v>
      </c>
      <c r="K125" s="11">
        <v>0</v>
      </c>
      <c r="L125" s="11">
        <v>0</v>
      </c>
      <c r="M125" s="12">
        <v>38.5</v>
      </c>
      <c r="N125" s="12">
        <v>0</v>
      </c>
      <c r="O125" s="12">
        <v>0</v>
      </c>
      <c r="P125" s="12">
        <v>0</v>
      </c>
      <c r="Q125" s="12">
        <v>0</v>
      </c>
      <c r="R125" s="12">
        <v>0</v>
      </c>
      <c r="S125" s="9">
        <v>0</v>
      </c>
      <c r="T125" s="12">
        <v>0</v>
      </c>
      <c r="U125" s="12">
        <v>379.5</v>
      </c>
      <c r="V125" s="12">
        <v>0</v>
      </c>
      <c r="W125" s="12">
        <v>0</v>
      </c>
      <c r="X125" s="6">
        <v>0</v>
      </c>
      <c r="Y125" s="6">
        <v>0</v>
      </c>
      <c r="Z125" s="12">
        <v>0</v>
      </c>
      <c r="AA125" s="12">
        <v>0</v>
      </c>
      <c r="AB125" s="6">
        <v>0</v>
      </c>
      <c r="AC125" s="6">
        <v>0</v>
      </c>
      <c r="AD125" s="6">
        <v>0</v>
      </c>
      <c r="AE125" s="6">
        <v>0</v>
      </c>
      <c r="AF125" s="12">
        <v>0</v>
      </c>
      <c r="AG125" s="12">
        <v>0</v>
      </c>
      <c r="AH125" s="12">
        <v>0</v>
      </c>
      <c r="AI125" s="6">
        <f t="shared" si="5"/>
        <v>418</v>
      </c>
      <c r="AJ125" s="10" t="s">
        <v>29</v>
      </c>
    </row>
    <row r="126" spans="1:36" hidden="1" x14ac:dyDescent="0.3">
      <c r="A126" s="2" t="s">
        <v>147</v>
      </c>
      <c r="B126" s="3" t="s">
        <v>181</v>
      </c>
      <c r="C126" s="4" t="s">
        <v>27</v>
      </c>
      <c r="D126" s="4" t="s">
        <v>28</v>
      </c>
      <c r="E126" s="4">
        <v>2009</v>
      </c>
      <c r="F126" s="5">
        <v>700</v>
      </c>
      <c r="G126" s="5">
        <v>0</v>
      </c>
      <c r="H126" s="5"/>
      <c r="I126" s="5"/>
      <c r="J126" s="5">
        <v>6600</v>
      </c>
      <c r="K126" s="6">
        <v>0</v>
      </c>
      <c r="L126" s="6">
        <v>0</v>
      </c>
      <c r="M126" s="5">
        <v>180</v>
      </c>
      <c r="N126" s="5"/>
      <c r="O126" s="5">
        <v>0</v>
      </c>
      <c r="P126" s="5">
        <v>2125</v>
      </c>
      <c r="Q126" s="5">
        <v>0</v>
      </c>
      <c r="R126" s="5">
        <v>0</v>
      </c>
      <c r="S126" s="5">
        <v>0</v>
      </c>
      <c r="T126" s="5">
        <v>398</v>
      </c>
      <c r="U126" s="5">
        <v>3400</v>
      </c>
      <c r="V126" s="5">
        <v>0</v>
      </c>
      <c r="W126" s="5"/>
      <c r="X126" s="6">
        <v>0</v>
      </c>
      <c r="Y126" s="6">
        <v>0</v>
      </c>
      <c r="Z126" s="6"/>
      <c r="AA126" s="6"/>
      <c r="AB126" s="6">
        <v>0</v>
      </c>
      <c r="AC126" s="6">
        <v>0</v>
      </c>
      <c r="AD126" s="6">
        <v>0</v>
      </c>
      <c r="AE126" s="6">
        <v>0</v>
      </c>
      <c r="AF126" s="6"/>
      <c r="AG126" s="6"/>
      <c r="AH126" s="6"/>
      <c r="AI126" s="6">
        <f t="shared" si="5"/>
        <v>13403</v>
      </c>
      <c r="AJ126" s="4" t="s">
        <v>66</v>
      </c>
    </row>
    <row r="127" spans="1:36" x14ac:dyDescent="0.3">
      <c r="A127" s="10" t="s">
        <v>45</v>
      </c>
      <c r="B127" s="10" t="s">
        <v>375</v>
      </c>
      <c r="C127" s="10" t="s">
        <v>364</v>
      </c>
      <c r="D127" s="10" t="s">
        <v>28</v>
      </c>
      <c r="E127" s="10">
        <v>2011</v>
      </c>
      <c r="F127" s="11">
        <v>0</v>
      </c>
      <c r="G127" s="5">
        <v>0</v>
      </c>
      <c r="H127" s="5">
        <v>0</v>
      </c>
      <c r="I127" s="5">
        <v>0</v>
      </c>
      <c r="J127" s="11">
        <v>0</v>
      </c>
      <c r="K127" s="11">
        <v>0</v>
      </c>
      <c r="L127" s="12">
        <v>0</v>
      </c>
      <c r="M127" s="12">
        <v>0</v>
      </c>
      <c r="N127" s="12">
        <v>0</v>
      </c>
      <c r="O127" s="12">
        <v>0</v>
      </c>
      <c r="P127" s="12">
        <v>0.78300000000000003</v>
      </c>
      <c r="Q127" s="11">
        <v>0</v>
      </c>
      <c r="R127" s="12">
        <v>0</v>
      </c>
      <c r="S127" s="12">
        <v>0</v>
      </c>
      <c r="T127" s="12">
        <v>0</v>
      </c>
      <c r="U127" s="12">
        <v>0</v>
      </c>
      <c r="V127" s="12">
        <v>0</v>
      </c>
      <c r="W127" s="12">
        <v>0</v>
      </c>
      <c r="X127" s="12">
        <v>0</v>
      </c>
      <c r="Y127" s="12">
        <v>0</v>
      </c>
      <c r="Z127" s="12">
        <v>0</v>
      </c>
      <c r="AA127" s="12">
        <v>0</v>
      </c>
      <c r="AB127" s="11">
        <v>0</v>
      </c>
      <c r="AC127" s="12">
        <v>0</v>
      </c>
      <c r="AD127" s="12">
        <v>0</v>
      </c>
      <c r="AE127" s="12">
        <v>0</v>
      </c>
      <c r="AF127" s="12">
        <v>0</v>
      </c>
      <c r="AG127" s="12">
        <v>0</v>
      </c>
      <c r="AH127" s="12">
        <v>0</v>
      </c>
      <c r="AI127" s="6">
        <f t="shared" si="5"/>
        <v>0.78300000000000003</v>
      </c>
      <c r="AJ127" s="10" t="s">
        <v>38</v>
      </c>
    </row>
    <row r="128" spans="1:36" x14ac:dyDescent="0.3">
      <c r="A128" s="15" t="s">
        <v>704</v>
      </c>
      <c r="B128" s="92" t="s">
        <v>629</v>
      </c>
      <c r="C128" s="10" t="s">
        <v>364</v>
      </c>
      <c r="D128" s="10" t="s">
        <v>32</v>
      </c>
      <c r="E128" s="15">
        <v>2011</v>
      </c>
      <c r="F128" s="15">
        <v>0</v>
      </c>
      <c r="G128" s="15">
        <v>0</v>
      </c>
      <c r="H128" s="15">
        <v>9</v>
      </c>
      <c r="I128" s="15">
        <v>0</v>
      </c>
      <c r="J128" s="15">
        <v>0</v>
      </c>
      <c r="K128" s="15">
        <v>0</v>
      </c>
      <c r="L128" s="15">
        <v>0</v>
      </c>
      <c r="M128" s="15">
        <v>0</v>
      </c>
      <c r="N128" s="12">
        <v>0</v>
      </c>
      <c r="O128" s="15">
        <v>0</v>
      </c>
      <c r="P128" s="15">
        <v>0</v>
      </c>
      <c r="Q128" s="15">
        <v>0</v>
      </c>
      <c r="R128" s="15">
        <v>0</v>
      </c>
      <c r="S128" s="15">
        <v>0</v>
      </c>
      <c r="T128" s="15">
        <v>0</v>
      </c>
      <c r="U128" s="15">
        <v>0</v>
      </c>
      <c r="V128" s="15">
        <v>0</v>
      </c>
      <c r="W128" s="12">
        <v>0</v>
      </c>
      <c r="X128" s="15">
        <v>0</v>
      </c>
      <c r="Y128" s="15">
        <v>0</v>
      </c>
      <c r="Z128" s="10">
        <v>0</v>
      </c>
      <c r="AA128" s="12">
        <v>0</v>
      </c>
      <c r="AB128" s="15">
        <v>0</v>
      </c>
      <c r="AC128" s="15">
        <v>0</v>
      </c>
      <c r="AD128" s="15">
        <v>0</v>
      </c>
      <c r="AE128" s="15">
        <v>0</v>
      </c>
      <c r="AF128" s="6">
        <v>0</v>
      </c>
      <c r="AG128" s="6">
        <v>0</v>
      </c>
      <c r="AH128" s="6">
        <v>0</v>
      </c>
      <c r="AI128" s="6">
        <f t="shared" si="5"/>
        <v>9</v>
      </c>
      <c r="AJ128" s="15" t="s">
        <v>29</v>
      </c>
    </row>
    <row r="129" spans="1:36" x14ac:dyDescent="0.3">
      <c r="A129" s="15" t="s">
        <v>702</v>
      </c>
      <c r="B129" s="92" t="s">
        <v>628</v>
      </c>
      <c r="C129" s="10" t="s">
        <v>364</v>
      </c>
      <c r="D129" s="10"/>
      <c r="E129" s="15">
        <v>2011</v>
      </c>
      <c r="F129" s="15">
        <v>0</v>
      </c>
      <c r="G129" s="15">
        <v>0</v>
      </c>
      <c r="H129" s="15">
        <v>1.5</v>
      </c>
      <c r="I129" s="15">
        <v>0</v>
      </c>
      <c r="J129" s="15">
        <v>0</v>
      </c>
      <c r="K129" s="15">
        <v>0</v>
      </c>
      <c r="L129" s="15">
        <v>0</v>
      </c>
      <c r="M129" s="15">
        <v>0</v>
      </c>
      <c r="N129" s="12">
        <v>0</v>
      </c>
      <c r="O129" s="15">
        <v>0</v>
      </c>
      <c r="P129" s="15">
        <v>0</v>
      </c>
      <c r="Q129" s="15">
        <v>0</v>
      </c>
      <c r="R129" s="15">
        <v>0</v>
      </c>
      <c r="S129" s="15">
        <v>0</v>
      </c>
      <c r="T129" s="15">
        <v>0</v>
      </c>
      <c r="U129" s="15">
        <v>0</v>
      </c>
      <c r="V129" s="15">
        <v>0</v>
      </c>
      <c r="W129" s="12">
        <v>0</v>
      </c>
      <c r="X129" s="15">
        <v>0</v>
      </c>
      <c r="Y129" s="15">
        <v>0</v>
      </c>
      <c r="Z129" s="10">
        <v>0</v>
      </c>
      <c r="AA129" s="12">
        <v>0</v>
      </c>
      <c r="AB129" s="15">
        <v>0</v>
      </c>
      <c r="AC129" s="15">
        <v>0</v>
      </c>
      <c r="AD129" s="15">
        <v>0</v>
      </c>
      <c r="AE129" s="15">
        <v>0</v>
      </c>
      <c r="AF129" s="6">
        <v>0</v>
      </c>
      <c r="AG129" s="6">
        <v>0</v>
      </c>
      <c r="AH129" s="6">
        <v>0</v>
      </c>
      <c r="AI129" s="6">
        <f t="shared" si="5"/>
        <v>1.5</v>
      </c>
      <c r="AJ129" s="15" t="s">
        <v>29</v>
      </c>
    </row>
    <row r="130" spans="1:36" x14ac:dyDescent="0.3">
      <c r="A130" s="15" t="s">
        <v>45</v>
      </c>
      <c r="B130" s="92" t="s">
        <v>659</v>
      </c>
      <c r="C130" s="10" t="s">
        <v>27</v>
      </c>
      <c r="D130" s="10" t="s">
        <v>32</v>
      </c>
      <c r="E130" s="15">
        <v>2016</v>
      </c>
      <c r="F130" s="15">
        <v>0</v>
      </c>
      <c r="G130" s="15">
        <v>0</v>
      </c>
      <c r="H130" s="15">
        <v>0</v>
      </c>
      <c r="I130" s="15">
        <v>0</v>
      </c>
      <c r="J130" s="15">
        <v>0</v>
      </c>
      <c r="K130" s="15">
        <v>0</v>
      </c>
      <c r="L130" s="15">
        <v>0</v>
      </c>
      <c r="M130" s="15">
        <v>180</v>
      </c>
      <c r="N130" s="12">
        <v>0</v>
      </c>
      <c r="O130" s="15">
        <v>0</v>
      </c>
      <c r="P130" s="15">
        <v>0</v>
      </c>
      <c r="Q130" s="15">
        <v>0</v>
      </c>
      <c r="R130" s="15">
        <v>0</v>
      </c>
      <c r="S130" s="15">
        <v>0</v>
      </c>
      <c r="T130" s="15">
        <v>0</v>
      </c>
      <c r="U130" s="15">
        <v>0</v>
      </c>
      <c r="V130" s="15">
        <v>0</v>
      </c>
      <c r="W130" s="12">
        <v>0</v>
      </c>
      <c r="X130" s="15">
        <v>0</v>
      </c>
      <c r="Y130" s="15">
        <v>0</v>
      </c>
      <c r="Z130" s="10">
        <v>0</v>
      </c>
      <c r="AA130" s="12">
        <v>0</v>
      </c>
      <c r="AB130" s="15">
        <v>0</v>
      </c>
      <c r="AC130" s="15">
        <v>0</v>
      </c>
      <c r="AD130" s="15">
        <v>0</v>
      </c>
      <c r="AE130" s="15">
        <v>0</v>
      </c>
      <c r="AF130" s="6">
        <v>0</v>
      </c>
      <c r="AG130" s="6">
        <v>0</v>
      </c>
      <c r="AH130" s="6">
        <v>0</v>
      </c>
      <c r="AI130" s="6">
        <f>SUM(F130:AH130)</f>
        <v>180</v>
      </c>
      <c r="AJ130" s="15" t="s">
        <v>29</v>
      </c>
    </row>
    <row r="131" spans="1:36" ht="31.2" x14ac:dyDescent="0.3">
      <c r="A131" s="15" t="s">
        <v>45</v>
      </c>
      <c r="B131" s="92" t="s">
        <v>627</v>
      </c>
      <c r="C131" s="10" t="s">
        <v>364</v>
      </c>
      <c r="D131" s="10" t="s">
        <v>28</v>
      </c>
      <c r="E131" s="15">
        <v>2011</v>
      </c>
      <c r="F131" s="15">
        <v>0</v>
      </c>
      <c r="G131" s="15">
        <v>0</v>
      </c>
      <c r="H131" s="15">
        <v>0</v>
      </c>
      <c r="I131" s="15">
        <v>0</v>
      </c>
      <c r="J131" s="15">
        <v>0</v>
      </c>
      <c r="K131" s="15">
        <v>0</v>
      </c>
      <c r="L131" s="15">
        <v>0</v>
      </c>
      <c r="M131" s="15">
        <v>14.15</v>
      </c>
      <c r="N131" s="12">
        <v>0</v>
      </c>
      <c r="O131" s="15">
        <v>0</v>
      </c>
      <c r="P131" s="15">
        <v>0</v>
      </c>
      <c r="Q131" s="15">
        <v>0</v>
      </c>
      <c r="R131" s="15">
        <v>0</v>
      </c>
      <c r="S131" s="15">
        <v>0</v>
      </c>
      <c r="T131" s="15">
        <v>0</v>
      </c>
      <c r="U131" s="15">
        <v>0</v>
      </c>
      <c r="V131" s="15">
        <v>0</v>
      </c>
      <c r="W131" s="12">
        <v>0</v>
      </c>
      <c r="X131" s="15">
        <v>0</v>
      </c>
      <c r="Y131" s="15">
        <v>0</v>
      </c>
      <c r="Z131" s="10">
        <v>0</v>
      </c>
      <c r="AA131" s="12">
        <v>0</v>
      </c>
      <c r="AB131" s="15">
        <v>0</v>
      </c>
      <c r="AC131" s="15">
        <v>0</v>
      </c>
      <c r="AD131" s="15">
        <v>0</v>
      </c>
      <c r="AE131" s="15">
        <v>0</v>
      </c>
      <c r="AF131" s="6">
        <v>0</v>
      </c>
      <c r="AG131" s="6">
        <v>0</v>
      </c>
      <c r="AH131" s="6">
        <v>0</v>
      </c>
      <c r="AI131" s="6">
        <f t="shared" ref="AI131:AI154" si="6">SUM(F131:AE131)</f>
        <v>14.15</v>
      </c>
      <c r="AJ131" s="15" t="s">
        <v>29</v>
      </c>
    </row>
    <row r="132" spans="1:36" x14ac:dyDescent="0.3">
      <c r="A132" s="10" t="s">
        <v>206</v>
      </c>
      <c r="B132" s="10" t="s">
        <v>368</v>
      </c>
      <c r="C132" s="10" t="s">
        <v>364</v>
      </c>
      <c r="D132" s="10" t="s">
        <v>32</v>
      </c>
      <c r="E132" s="10">
        <v>2011</v>
      </c>
      <c r="F132" s="11">
        <v>0</v>
      </c>
      <c r="G132" s="5">
        <v>0</v>
      </c>
      <c r="H132" s="5"/>
      <c r="I132" s="5"/>
      <c r="J132" s="11">
        <v>0</v>
      </c>
      <c r="K132" s="11">
        <v>0</v>
      </c>
      <c r="L132" s="12">
        <v>0</v>
      </c>
      <c r="M132" s="12">
        <v>14.15</v>
      </c>
      <c r="N132" s="12"/>
      <c r="O132" s="12">
        <v>0</v>
      </c>
      <c r="P132" s="12">
        <v>0</v>
      </c>
      <c r="Q132" s="11">
        <v>0</v>
      </c>
      <c r="R132" s="12">
        <v>0</v>
      </c>
      <c r="S132" s="12">
        <v>0</v>
      </c>
      <c r="T132" s="12">
        <v>0</v>
      </c>
      <c r="U132" s="12">
        <v>0</v>
      </c>
      <c r="V132" s="12">
        <v>0</v>
      </c>
      <c r="W132" s="12"/>
      <c r="X132" s="12">
        <v>0</v>
      </c>
      <c r="Y132" s="12">
        <v>0</v>
      </c>
      <c r="Z132" s="12"/>
      <c r="AA132" s="12"/>
      <c r="AB132" s="11">
        <v>15.4</v>
      </c>
      <c r="AC132" s="12">
        <v>0</v>
      </c>
      <c r="AD132" s="12">
        <v>0</v>
      </c>
      <c r="AE132" s="12">
        <v>0</v>
      </c>
      <c r="AF132" s="12"/>
      <c r="AG132" s="12"/>
      <c r="AH132" s="12"/>
      <c r="AI132" s="6">
        <f t="shared" si="6"/>
        <v>29.55</v>
      </c>
      <c r="AJ132" s="10" t="s">
        <v>29</v>
      </c>
    </row>
    <row r="133" spans="1:36" hidden="1" x14ac:dyDescent="0.3">
      <c r="A133" s="2" t="s">
        <v>117</v>
      </c>
      <c r="B133" s="3" t="s">
        <v>118</v>
      </c>
      <c r="C133" s="4" t="s">
        <v>27</v>
      </c>
      <c r="D133" s="4" t="s">
        <v>28</v>
      </c>
      <c r="E133" s="4">
        <v>2011</v>
      </c>
      <c r="F133" s="5">
        <v>0</v>
      </c>
      <c r="G133" s="5">
        <v>0</v>
      </c>
      <c r="H133" s="5"/>
      <c r="I133" s="5"/>
      <c r="J133" s="5">
        <v>30.05</v>
      </c>
      <c r="K133" s="6">
        <v>0</v>
      </c>
      <c r="L133" s="6">
        <v>0</v>
      </c>
      <c r="M133" s="5">
        <v>45.725999999999999</v>
      </c>
      <c r="N133" s="5"/>
      <c r="O133" s="5">
        <v>4.8860000000000001</v>
      </c>
      <c r="P133" s="5">
        <v>0</v>
      </c>
      <c r="Q133" s="5">
        <v>0</v>
      </c>
      <c r="R133" s="5">
        <v>0.05</v>
      </c>
      <c r="S133" s="5">
        <v>0.7</v>
      </c>
      <c r="T133" s="5">
        <v>0</v>
      </c>
      <c r="U133" s="5">
        <v>0</v>
      </c>
      <c r="V133" s="5">
        <v>0</v>
      </c>
      <c r="W133" s="5"/>
      <c r="X133" s="6">
        <v>0</v>
      </c>
      <c r="Y133" s="6">
        <v>0</v>
      </c>
      <c r="Z133" s="6"/>
      <c r="AA133" s="6"/>
      <c r="AB133" s="6">
        <v>0</v>
      </c>
      <c r="AC133" s="6">
        <v>0</v>
      </c>
      <c r="AD133" s="6">
        <v>0</v>
      </c>
      <c r="AE133" s="6">
        <v>0</v>
      </c>
      <c r="AF133" s="6"/>
      <c r="AG133" s="6"/>
      <c r="AH133" s="6"/>
      <c r="AI133" s="6">
        <f t="shared" si="6"/>
        <v>81.411999999999992</v>
      </c>
      <c r="AJ133" s="4" t="s">
        <v>38</v>
      </c>
    </row>
    <row r="134" spans="1:36" hidden="1" x14ac:dyDescent="0.3">
      <c r="A134" s="2" t="s">
        <v>117</v>
      </c>
      <c r="B134" s="3" t="s">
        <v>123</v>
      </c>
      <c r="C134" s="4" t="s">
        <v>27</v>
      </c>
      <c r="D134" s="4" t="s">
        <v>40</v>
      </c>
      <c r="E134" s="4">
        <v>2011</v>
      </c>
      <c r="F134" s="5">
        <v>0</v>
      </c>
      <c r="G134" s="5">
        <v>0</v>
      </c>
      <c r="H134" s="5"/>
      <c r="I134" s="5"/>
      <c r="J134" s="5">
        <v>0</v>
      </c>
      <c r="K134" s="6">
        <v>0</v>
      </c>
      <c r="L134" s="6">
        <v>0</v>
      </c>
      <c r="M134" s="5">
        <v>236.33</v>
      </c>
      <c r="N134" s="5"/>
      <c r="O134" s="5">
        <v>0</v>
      </c>
      <c r="P134" s="5">
        <v>0</v>
      </c>
      <c r="Q134" s="5">
        <v>0</v>
      </c>
      <c r="R134" s="5">
        <v>0</v>
      </c>
      <c r="S134" s="5">
        <v>0</v>
      </c>
      <c r="T134" s="5">
        <v>0</v>
      </c>
      <c r="U134" s="5">
        <v>236.33</v>
      </c>
      <c r="V134" s="5">
        <v>0</v>
      </c>
      <c r="W134" s="5"/>
      <c r="X134" s="6">
        <v>0</v>
      </c>
      <c r="Y134" s="6">
        <v>0</v>
      </c>
      <c r="Z134" s="6"/>
      <c r="AA134" s="6"/>
      <c r="AB134" s="6">
        <v>0</v>
      </c>
      <c r="AC134" s="6">
        <v>0</v>
      </c>
      <c r="AD134" s="6">
        <v>0</v>
      </c>
      <c r="AE134" s="6">
        <v>0</v>
      </c>
      <c r="AF134" s="6"/>
      <c r="AG134" s="6"/>
      <c r="AH134" s="6"/>
      <c r="AI134" s="6">
        <f t="shared" si="6"/>
        <v>472.66</v>
      </c>
      <c r="AJ134" s="4" t="s">
        <v>29</v>
      </c>
    </row>
    <row r="135" spans="1:36" hidden="1" x14ac:dyDescent="0.3">
      <c r="A135" s="2" t="s">
        <v>117</v>
      </c>
      <c r="B135" s="7" t="s">
        <v>130</v>
      </c>
      <c r="C135" s="8" t="s">
        <v>27</v>
      </c>
      <c r="D135" s="8" t="s">
        <v>28</v>
      </c>
      <c r="E135" s="8">
        <v>2011</v>
      </c>
      <c r="F135" s="9">
        <v>0.71599999999999997</v>
      </c>
      <c r="G135" s="5">
        <v>0</v>
      </c>
      <c r="H135" s="5"/>
      <c r="I135" s="5"/>
      <c r="J135" s="9">
        <v>2.9000000000000001E-2</v>
      </c>
      <c r="K135" s="6">
        <v>0</v>
      </c>
      <c r="L135" s="6">
        <v>0</v>
      </c>
      <c r="M135" s="9">
        <v>0</v>
      </c>
      <c r="N135" s="9"/>
      <c r="O135" s="9">
        <v>0</v>
      </c>
      <c r="P135" s="9">
        <v>0</v>
      </c>
      <c r="Q135" s="9">
        <v>0</v>
      </c>
      <c r="R135" s="9">
        <v>0</v>
      </c>
      <c r="S135" s="9">
        <v>0</v>
      </c>
      <c r="T135" s="9">
        <v>0</v>
      </c>
      <c r="U135" s="9">
        <v>0</v>
      </c>
      <c r="V135" s="9">
        <v>0</v>
      </c>
      <c r="W135" s="9"/>
      <c r="X135" s="6">
        <v>0</v>
      </c>
      <c r="Y135" s="6">
        <v>0</v>
      </c>
      <c r="Z135" s="6"/>
      <c r="AA135" s="6"/>
      <c r="AB135" s="6">
        <v>0</v>
      </c>
      <c r="AC135" s="6">
        <v>0</v>
      </c>
      <c r="AD135" s="6">
        <v>0</v>
      </c>
      <c r="AE135" s="6">
        <v>0</v>
      </c>
      <c r="AF135" s="6"/>
      <c r="AG135" s="6"/>
      <c r="AH135" s="6"/>
      <c r="AI135" s="6">
        <f t="shared" si="6"/>
        <v>0.745</v>
      </c>
      <c r="AJ135" s="8" t="s">
        <v>38</v>
      </c>
    </row>
    <row r="136" spans="1:36" hidden="1" x14ac:dyDescent="0.3">
      <c r="A136" s="2" t="s">
        <v>147</v>
      </c>
      <c r="B136" s="3" t="s">
        <v>156</v>
      </c>
      <c r="C136" s="3" t="s">
        <v>27</v>
      </c>
      <c r="D136" s="4" t="s">
        <v>28</v>
      </c>
      <c r="E136" s="4">
        <v>2011</v>
      </c>
      <c r="F136" s="5">
        <v>85</v>
      </c>
      <c r="G136" s="5">
        <v>0</v>
      </c>
      <c r="H136" s="5"/>
      <c r="I136" s="5"/>
      <c r="J136" s="5">
        <v>28</v>
      </c>
      <c r="K136" s="6">
        <v>0</v>
      </c>
      <c r="L136" s="6">
        <v>0</v>
      </c>
      <c r="M136" s="5">
        <v>0</v>
      </c>
      <c r="N136" s="5"/>
      <c r="O136" s="5">
        <v>0</v>
      </c>
      <c r="P136" s="5">
        <v>0</v>
      </c>
      <c r="Q136" s="5">
        <v>0</v>
      </c>
      <c r="R136" s="5">
        <v>0</v>
      </c>
      <c r="S136" s="5">
        <v>0</v>
      </c>
      <c r="T136" s="5">
        <v>0</v>
      </c>
      <c r="U136" s="5">
        <v>0</v>
      </c>
      <c r="V136" s="5">
        <v>0</v>
      </c>
      <c r="W136" s="5"/>
      <c r="X136" s="6">
        <v>0</v>
      </c>
      <c r="Y136" s="6">
        <v>0</v>
      </c>
      <c r="Z136" s="6"/>
      <c r="AA136" s="6"/>
      <c r="AB136" s="6">
        <v>0</v>
      </c>
      <c r="AC136" s="6">
        <v>0</v>
      </c>
      <c r="AD136" s="6">
        <v>0</v>
      </c>
      <c r="AE136" s="6">
        <v>0</v>
      </c>
      <c r="AF136" s="6"/>
      <c r="AG136" s="6"/>
      <c r="AH136" s="6"/>
      <c r="AI136" s="6">
        <f t="shared" si="6"/>
        <v>113</v>
      </c>
      <c r="AJ136" s="4" t="s">
        <v>29</v>
      </c>
    </row>
    <row r="137" spans="1:36" ht="39.6" hidden="1" x14ac:dyDescent="0.3">
      <c r="A137" s="2" t="s">
        <v>147</v>
      </c>
      <c r="B137" s="3" t="s">
        <v>157</v>
      </c>
      <c r="C137" s="4" t="s">
        <v>27</v>
      </c>
      <c r="D137" s="4" t="s">
        <v>28</v>
      </c>
      <c r="E137" s="4">
        <v>2011</v>
      </c>
      <c r="F137" s="5">
        <v>112</v>
      </c>
      <c r="G137" s="5">
        <v>0</v>
      </c>
      <c r="H137" s="5"/>
      <c r="I137" s="5"/>
      <c r="J137" s="5">
        <v>19</v>
      </c>
      <c r="K137" s="6">
        <v>0</v>
      </c>
      <c r="L137" s="6">
        <v>0</v>
      </c>
      <c r="M137" s="5">
        <v>0</v>
      </c>
      <c r="N137" s="5"/>
      <c r="O137" s="5">
        <v>0</v>
      </c>
      <c r="P137" s="5">
        <v>0</v>
      </c>
      <c r="Q137" s="5">
        <v>0</v>
      </c>
      <c r="R137" s="5">
        <v>0</v>
      </c>
      <c r="S137" s="5">
        <v>0</v>
      </c>
      <c r="T137" s="5">
        <v>0</v>
      </c>
      <c r="U137" s="5">
        <v>0</v>
      </c>
      <c r="V137" s="5">
        <v>0</v>
      </c>
      <c r="W137" s="5"/>
      <c r="X137" s="6">
        <v>0</v>
      </c>
      <c r="Y137" s="6">
        <v>0</v>
      </c>
      <c r="Z137" s="6"/>
      <c r="AA137" s="6"/>
      <c r="AB137" s="6">
        <v>0</v>
      </c>
      <c r="AC137" s="6">
        <v>0</v>
      </c>
      <c r="AD137" s="6">
        <v>0</v>
      </c>
      <c r="AE137" s="6">
        <v>0</v>
      </c>
      <c r="AF137" s="6"/>
      <c r="AG137" s="6"/>
      <c r="AH137" s="6"/>
      <c r="AI137" s="6">
        <f t="shared" si="6"/>
        <v>131</v>
      </c>
      <c r="AJ137" s="4" t="s">
        <v>29</v>
      </c>
    </row>
    <row r="138" spans="1:36" hidden="1" x14ac:dyDescent="0.3">
      <c r="A138" s="2" t="s">
        <v>147</v>
      </c>
      <c r="B138" s="7" t="s">
        <v>182</v>
      </c>
      <c r="C138" s="8" t="s">
        <v>27</v>
      </c>
      <c r="D138" s="8" t="s">
        <v>28</v>
      </c>
      <c r="E138" s="8">
        <v>2011</v>
      </c>
      <c r="F138" s="9">
        <v>85</v>
      </c>
      <c r="G138" s="5">
        <v>0</v>
      </c>
      <c r="H138" s="5"/>
      <c r="I138" s="5"/>
      <c r="J138" s="9">
        <v>0</v>
      </c>
      <c r="K138" s="6">
        <v>0</v>
      </c>
      <c r="L138" s="6">
        <v>0</v>
      </c>
      <c r="M138" s="9">
        <v>0</v>
      </c>
      <c r="N138" s="9"/>
      <c r="O138" s="9">
        <v>0</v>
      </c>
      <c r="P138" s="9">
        <v>0</v>
      </c>
      <c r="Q138" s="9">
        <v>0</v>
      </c>
      <c r="R138" s="9">
        <v>0</v>
      </c>
      <c r="S138" s="9">
        <v>0</v>
      </c>
      <c r="T138" s="9">
        <v>0</v>
      </c>
      <c r="U138" s="9">
        <v>28</v>
      </c>
      <c r="V138" s="9">
        <v>0</v>
      </c>
      <c r="W138" s="9"/>
      <c r="X138" s="6">
        <v>0</v>
      </c>
      <c r="Y138" s="6">
        <v>0</v>
      </c>
      <c r="Z138" s="6"/>
      <c r="AA138" s="6"/>
      <c r="AB138" s="6">
        <v>0</v>
      </c>
      <c r="AC138" s="6">
        <v>0</v>
      </c>
      <c r="AD138" s="6">
        <v>0</v>
      </c>
      <c r="AE138" s="6">
        <v>0</v>
      </c>
      <c r="AF138" s="6"/>
      <c r="AG138" s="6"/>
      <c r="AH138" s="6"/>
      <c r="AI138" s="6">
        <f t="shared" si="6"/>
        <v>113</v>
      </c>
      <c r="AJ138" s="8" t="s">
        <v>29</v>
      </c>
    </row>
    <row r="139" spans="1:36" hidden="1" x14ac:dyDescent="0.3">
      <c r="A139" s="10" t="s">
        <v>117</v>
      </c>
      <c r="B139" s="10" t="s">
        <v>241</v>
      </c>
      <c r="C139" s="10" t="s">
        <v>204</v>
      </c>
      <c r="D139" s="10" t="s">
        <v>28</v>
      </c>
      <c r="E139" s="10">
        <v>2011</v>
      </c>
      <c r="F139" s="11">
        <v>0</v>
      </c>
      <c r="G139" s="5">
        <v>0</v>
      </c>
      <c r="H139" s="5"/>
      <c r="I139" s="5"/>
      <c r="J139" s="12">
        <v>0</v>
      </c>
      <c r="K139" s="11">
        <v>0</v>
      </c>
      <c r="L139" s="12">
        <v>0</v>
      </c>
      <c r="M139" s="12">
        <v>15</v>
      </c>
      <c r="N139" s="12"/>
      <c r="O139" s="12">
        <v>0</v>
      </c>
      <c r="P139" s="12">
        <v>0</v>
      </c>
      <c r="Q139" s="12">
        <v>0</v>
      </c>
      <c r="R139" s="12">
        <v>0</v>
      </c>
      <c r="S139" s="9">
        <v>0</v>
      </c>
      <c r="T139" s="12">
        <v>0</v>
      </c>
      <c r="U139" s="12">
        <v>1</v>
      </c>
      <c r="V139" s="12">
        <v>0</v>
      </c>
      <c r="W139" s="12"/>
      <c r="X139" s="12">
        <v>0</v>
      </c>
      <c r="Y139" s="12">
        <v>0</v>
      </c>
      <c r="Z139" s="12"/>
      <c r="AA139" s="12"/>
      <c r="AB139" s="12">
        <v>0</v>
      </c>
      <c r="AC139" s="12">
        <v>0</v>
      </c>
      <c r="AD139" s="12">
        <v>0</v>
      </c>
      <c r="AE139" s="12">
        <v>0</v>
      </c>
      <c r="AF139" s="12"/>
      <c r="AG139" s="12"/>
      <c r="AH139" s="12"/>
      <c r="AI139" s="6">
        <f t="shared" si="6"/>
        <v>16</v>
      </c>
      <c r="AJ139" s="10" t="s">
        <v>29</v>
      </c>
    </row>
    <row r="140" spans="1:36" ht="46.8" hidden="1" x14ac:dyDescent="0.3">
      <c r="A140" s="10" t="s">
        <v>147</v>
      </c>
      <c r="B140" s="10" t="s">
        <v>255</v>
      </c>
      <c r="C140" s="10" t="s">
        <v>204</v>
      </c>
      <c r="D140" s="10" t="s">
        <v>28</v>
      </c>
      <c r="E140" s="10">
        <v>2011</v>
      </c>
      <c r="F140" s="11">
        <v>0</v>
      </c>
      <c r="G140" s="5">
        <v>0</v>
      </c>
      <c r="H140" s="5"/>
      <c r="I140" s="5"/>
      <c r="J140" s="12">
        <v>0</v>
      </c>
      <c r="K140" s="11">
        <v>0</v>
      </c>
      <c r="L140" s="12">
        <v>0</v>
      </c>
      <c r="M140" s="12">
        <v>0</v>
      </c>
      <c r="N140" s="12"/>
      <c r="O140" s="12">
        <v>0</v>
      </c>
      <c r="P140" s="12">
        <v>16</v>
      </c>
      <c r="Q140" s="12">
        <v>0</v>
      </c>
      <c r="R140" s="12">
        <v>0</v>
      </c>
      <c r="S140" s="9">
        <v>0</v>
      </c>
      <c r="T140" s="12">
        <v>0</v>
      </c>
      <c r="U140" s="12">
        <v>0</v>
      </c>
      <c r="V140" s="12">
        <v>0</v>
      </c>
      <c r="W140" s="12"/>
      <c r="X140" s="12">
        <v>0</v>
      </c>
      <c r="Y140" s="12">
        <v>0</v>
      </c>
      <c r="Z140" s="12"/>
      <c r="AA140" s="12"/>
      <c r="AB140" s="12">
        <v>0</v>
      </c>
      <c r="AC140" s="12">
        <v>0</v>
      </c>
      <c r="AD140" s="12">
        <v>0</v>
      </c>
      <c r="AE140" s="12">
        <v>0</v>
      </c>
      <c r="AF140" s="12"/>
      <c r="AG140" s="12"/>
      <c r="AH140" s="12"/>
      <c r="AI140" s="6">
        <f t="shared" si="6"/>
        <v>16</v>
      </c>
      <c r="AJ140" s="10" t="s">
        <v>29</v>
      </c>
    </row>
    <row r="141" spans="1:36" ht="31.2" hidden="1" x14ac:dyDescent="0.3">
      <c r="A141" s="10" t="s">
        <v>147</v>
      </c>
      <c r="B141" s="10" t="s">
        <v>256</v>
      </c>
      <c r="C141" s="10" t="s">
        <v>204</v>
      </c>
      <c r="D141" s="10" t="s">
        <v>28</v>
      </c>
      <c r="E141" s="10">
        <v>2011</v>
      </c>
      <c r="F141" s="11">
        <v>55</v>
      </c>
      <c r="G141" s="5">
        <v>0</v>
      </c>
      <c r="H141" s="5"/>
      <c r="I141" s="5"/>
      <c r="J141" s="12">
        <v>15</v>
      </c>
      <c r="K141" s="11">
        <v>0</v>
      </c>
      <c r="L141" s="12">
        <v>0</v>
      </c>
      <c r="M141" s="12">
        <v>0</v>
      </c>
      <c r="N141" s="12"/>
      <c r="O141" s="12">
        <v>0</v>
      </c>
      <c r="P141" s="12">
        <v>0</v>
      </c>
      <c r="Q141" s="12">
        <v>0</v>
      </c>
      <c r="R141" s="12">
        <v>0</v>
      </c>
      <c r="S141" s="9">
        <v>0</v>
      </c>
      <c r="T141" s="12">
        <v>0</v>
      </c>
      <c r="U141" s="12">
        <v>0</v>
      </c>
      <c r="V141" s="12">
        <v>0</v>
      </c>
      <c r="W141" s="12"/>
      <c r="X141" s="12">
        <v>0</v>
      </c>
      <c r="Y141" s="12">
        <v>0</v>
      </c>
      <c r="Z141" s="12"/>
      <c r="AA141" s="12"/>
      <c r="AB141" s="12">
        <v>0</v>
      </c>
      <c r="AC141" s="12">
        <v>0</v>
      </c>
      <c r="AD141" s="12">
        <v>0</v>
      </c>
      <c r="AE141" s="12">
        <v>0</v>
      </c>
      <c r="AF141" s="12"/>
      <c r="AG141" s="12"/>
      <c r="AH141" s="12"/>
      <c r="AI141" s="6">
        <f t="shared" si="6"/>
        <v>70</v>
      </c>
      <c r="AJ141" s="10" t="s">
        <v>29</v>
      </c>
    </row>
    <row r="142" spans="1:36" ht="46.8" hidden="1" x14ac:dyDescent="0.3">
      <c r="A142" s="10" t="s">
        <v>147</v>
      </c>
      <c r="B142" s="10" t="s">
        <v>272</v>
      </c>
      <c r="C142" s="10" t="s">
        <v>204</v>
      </c>
      <c r="D142" s="10" t="s">
        <v>28</v>
      </c>
      <c r="E142" s="10">
        <v>2011</v>
      </c>
      <c r="F142" s="11">
        <v>0</v>
      </c>
      <c r="G142" s="5">
        <v>0</v>
      </c>
      <c r="H142" s="5"/>
      <c r="I142" s="5"/>
      <c r="J142" s="12">
        <v>0</v>
      </c>
      <c r="K142" s="11">
        <v>0</v>
      </c>
      <c r="L142" s="12">
        <v>0</v>
      </c>
      <c r="M142" s="12">
        <v>0</v>
      </c>
      <c r="N142" s="12"/>
      <c r="O142" s="12">
        <v>0</v>
      </c>
      <c r="P142" s="12">
        <v>16</v>
      </c>
      <c r="Q142" s="12">
        <v>0</v>
      </c>
      <c r="R142" s="12">
        <v>0</v>
      </c>
      <c r="S142" s="9">
        <v>0</v>
      </c>
      <c r="T142" s="12">
        <v>0</v>
      </c>
      <c r="U142" s="12">
        <v>0</v>
      </c>
      <c r="V142" s="12">
        <v>0</v>
      </c>
      <c r="W142" s="12"/>
      <c r="X142" s="12">
        <v>0</v>
      </c>
      <c r="Y142" s="12">
        <v>0</v>
      </c>
      <c r="Z142" s="12"/>
      <c r="AA142" s="12"/>
      <c r="AB142" s="12">
        <v>0</v>
      </c>
      <c r="AC142" s="12">
        <v>0</v>
      </c>
      <c r="AD142" s="12">
        <v>0</v>
      </c>
      <c r="AE142" s="12">
        <v>0</v>
      </c>
      <c r="AF142" s="12"/>
      <c r="AG142" s="12"/>
      <c r="AH142" s="12"/>
      <c r="AI142" s="6">
        <f t="shared" si="6"/>
        <v>16</v>
      </c>
      <c r="AJ142" s="10" t="s">
        <v>29</v>
      </c>
    </row>
    <row r="143" spans="1:36" ht="31.2" hidden="1" x14ac:dyDescent="0.3">
      <c r="A143" s="10" t="s">
        <v>147</v>
      </c>
      <c r="B143" s="10" t="s">
        <v>286</v>
      </c>
      <c r="C143" s="10" t="s">
        <v>204</v>
      </c>
      <c r="D143" s="10" t="s">
        <v>28</v>
      </c>
      <c r="E143" s="10">
        <v>2011</v>
      </c>
      <c r="F143" s="11">
        <v>55</v>
      </c>
      <c r="G143" s="5">
        <v>0</v>
      </c>
      <c r="H143" s="5"/>
      <c r="I143" s="5"/>
      <c r="J143" s="12">
        <v>15</v>
      </c>
      <c r="K143" s="11">
        <v>0</v>
      </c>
      <c r="L143" s="12">
        <v>0</v>
      </c>
      <c r="M143" s="12">
        <v>0</v>
      </c>
      <c r="N143" s="12"/>
      <c r="O143" s="12">
        <v>0</v>
      </c>
      <c r="P143" s="12">
        <v>0</v>
      </c>
      <c r="Q143" s="12">
        <v>0</v>
      </c>
      <c r="R143" s="12">
        <v>0</v>
      </c>
      <c r="S143" s="9">
        <v>0</v>
      </c>
      <c r="T143" s="12">
        <v>0</v>
      </c>
      <c r="U143" s="12">
        <v>0</v>
      </c>
      <c r="V143" s="12">
        <v>0</v>
      </c>
      <c r="W143" s="12"/>
      <c r="X143" s="12">
        <v>0</v>
      </c>
      <c r="Y143" s="12">
        <v>0</v>
      </c>
      <c r="Z143" s="12"/>
      <c r="AA143" s="12"/>
      <c r="AB143" s="12">
        <v>0</v>
      </c>
      <c r="AC143" s="12">
        <v>0</v>
      </c>
      <c r="AD143" s="12">
        <v>0</v>
      </c>
      <c r="AE143" s="12">
        <v>0</v>
      </c>
      <c r="AF143" s="12"/>
      <c r="AG143" s="12"/>
      <c r="AH143" s="12"/>
      <c r="AI143" s="6">
        <f t="shared" si="6"/>
        <v>70</v>
      </c>
      <c r="AJ143" s="10" t="s">
        <v>29</v>
      </c>
    </row>
    <row r="144" spans="1:36" ht="31.2" hidden="1" x14ac:dyDescent="0.3">
      <c r="A144" s="10" t="s">
        <v>147</v>
      </c>
      <c r="B144" s="10" t="s">
        <v>327</v>
      </c>
      <c r="C144" s="10" t="s">
        <v>293</v>
      </c>
      <c r="D144" s="10" t="s">
        <v>28</v>
      </c>
      <c r="E144" s="10">
        <v>2011</v>
      </c>
      <c r="F144" s="11">
        <v>45</v>
      </c>
      <c r="G144" s="5">
        <v>0</v>
      </c>
      <c r="H144" s="5"/>
      <c r="I144" s="5"/>
      <c r="J144" s="12">
        <v>27.09</v>
      </c>
      <c r="K144" s="11">
        <v>0</v>
      </c>
      <c r="L144" s="12">
        <v>0</v>
      </c>
      <c r="M144" s="12">
        <v>0</v>
      </c>
      <c r="N144" s="12"/>
      <c r="O144" s="12">
        <v>0</v>
      </c>
      <c r="P144" s="12">
        <v>0</v>
      </c>
      <c r="Q144" s="11">
        <v>0</v>
      </c>
      <c r="R144" s="12">
        <v>0</v>
      </c>
      <c r="S144" s="12">
        <v>0</v>
      </c>
      <c r="T144" s="12">
        <v>0</v>
      </c>
      <c r="U144" s="12">
        <v>0</v>
      </c>
      <c r="V144" s="12">
        <v>0</v>
      </c>
      <c r="W144" s="12"/>
      <c r="X144" s="12">
        <v>0</v>
      </c>
      <c r="Y144" s="12">
        <v>0</v>
      </c>
      <c r="Z144" s="12"/>
      <c r="AA144" s="12"/>
      <c r="AB144" s="12">
        <v>0</v>
      </c>
      <c r="AC144" s="12">
        <v>0</v>
      </c>
      <c r="AD144" s="11">
        <v>0</v>
      </c>
      <c r="AE144" s="12">
        <v>0</v>
      </c>
      <c r="AF144" s="12"/>
      <c r="AG144" s="12"/>
      <c r="AH144" s="12"/>
      <c r="AI144" s="6">
        <f t="shared" si="6"/>
        <v>72.09</v>
      </c>
      <c r="AJ144" s="10" t="s">
        <v>29</v>
      </c>
    </row>
    <row r="145" spans="1:36" hidden="1" x14ac:dyDescent="0.3">
      <c r="A145" s="10" t="s">
        <v>147</v>
      </c>
      <c r="B145" s="10" t="s">
        <v>338</v>
      </c>
      <c r="C145" s="10" t="s">
        <v>293</v>
      </c>
      <c r="D145" s="10" t="s">
        <v>28</v>
      </c>
      <c r="E145" s="10">
        <v>2011</v>
      </c>
      <c r="F145" s="11">
        <v>0</v>
      </c>
      <c r="G145" s="5">
        <v>0</v>
      </c>
      <c r="H145" s="5"/>
      <c r="I145" s="5"/>
      <c r="J145" s="12">
        <v>0.3</v>
      </c>
      <c r="K145" s="11">
        <v>0</v>
      </c>
      <c r="L145" s="12">
        <v>0</v>
      </c>
      <c r="M145" s="12">
        <v>0</v>
      </c>
      <c r="N145" s="12"/>
      <c r="O145" s="12">
        <v>0</v>
      </c>
      <c r="P145" s="12">
        <v>0</v>
      </c>
      <c r="Q145" s="11">
        <v>2</v>
      </c>
      <c r="R145" s="12">
        <v>0</v>
      </c>
      <c r="S145" s="12">
        <v>0</v>
      </c>
      <c r="T145" s="12">
        <v>0</v>
      </c>
      <c r="U145" s="12">
        <v>0</v>
      </c>
      <c r="V145" s="12">
        <v>0</v>
      </c>
      <c r="W145" s="12"/>
      <c r="X145" s="12">
        <v>0</v>
      </c>
      <c r="Y145" s="12">
        <v>0</v>
      </c>
      <c r="Z145" s="12"/>
      <c r="AA145" s="12"/>
      <c r="AB145" s="12">
        <v>0</v>
      </c>
      <c r="AC145" s="12">
        <v>0</v>
      </c>
      <c r="AD145" s="11">
        <v>0</v>
      </c>
      <c r="AE145" s="12">
        <v>0</v>
      </c>
      <c r="AF145" s="12"/>
      <c r="AG145" s="12"/>
      <c r="AH145" s="12"/>
      <c r="AI145" s="6">
        <f t="shared" si="6"/>
        <v>2.2999999999999998</v>
      </c>
      <c r="AJ145" s="10" t="s">
        <v>294</v>
      </c>
    </row>
    <row r="146" spans="1:36" ht="31.2" hidden="1" x14ac:dyDescent="0.3">
      <c r="A146" s="10" t="s">
        <v>147</v>
      </c>
      <c r="B146" s="10" t="s">
        <v>342</v>
      </c>
      <c r="C146" s="10" t="s">
        <v>293</v>
      </c>
      <c r="D146" s="10" t="s">
        <v>28</v>
      </c>
      <c r="E146" s="10">
        <v>2011</v>
      </c>
      <c r="F146" s="11">
        <v>45</v>
      </c>
      <c r="G146" s="5">
        <v>0</v>
      </c>
      <c r="H146" s="5"/>
      <c r="I146" s="5"/>
      <c r="J146" s="12">
        <v>27.09</v>
      </c>
      <c r="K146" s="11">
        <v>0</v>
      </c>
      <c r="L146" s="12">
        <v>0</v>
      </c>
      <c r="M146" s="12">
        <v>0</v>
      </c>
      <c r="N146" s="12"/>
      <c r="O146" s="12">
        <v>0</v>
      </c>
      <c r="P146" s="12">
        <v>0</v>
      </c>
      <c r="Q146" s="11">
        <v>0</v>
      </c>
      <c r="R146" s="12">
        <v>0</v>
      </c>
      <c r="S146" s="12">
        <v>0</v>
      </c>
      <c r="T146" s="12">
        <v>0</v>
      </c>
      <c r="U146" s="12">
        <v>0</v>
      </c>
      <c r="V146" s="12">
        <v>0</v>
      </c>
      <c r="W146" s="12"/>
      <c r="X146" s="12">
        <v>0</v>
      </c>
      <c r="Y146" s="12">
        <v>0</v>
      </c>
      <c r="Z146" s="12"/>
      <c r="AA146" s="12"/>
      <c r="AB146" s="12">
        <v>0</v>
      </c>
      <c r="AC146" s="12">
        <v>0</v>
      </c>
      <c r="AD146" s="11">
        <v>0</v>
      </c>
      <c r="AE146" s="12">
        <v>0</v>
      </c>
      <c r="AF146" s="12"/>
      <c r="AG146" s="12"/>
      <c r="AH146" s="12"/>
      <c r="AI146" s="6">
        <f t="shared" si="6"/>
        <v>72.09</v>
      </c>
      <c r="AJ146" s="10" t="s">
        <v>29</v>
      </c>
    </row>
    <row r="147" spans="1:36" ht="46.8" hidden="1" x14ac:dyDescent="0.3">
      <c r="A147" s="10" t="s">
        <v>147</v>
      </c>
      <c r="B147" s="10" t="s">
        <v>425</v>
      </c>
      <c r="C147" s="10" t="s">
        <v>364</v>
      </c>
      <c r="D147" s="10" t="s">
        <v>28</v>
      </c>
      <c r="E147" s="10">
        <v>2011</v>
      </c>
      <c r="F147" s="11">
        <v>120</v>
      </c>
      <c r="G147" s="5">
        <v>0</v>
      </c>
      <c r="H147" s="5"/>
      <c r="I147" s="5"/>
      <c r="J147" s="11">
        <v>34.299999999999997</v>
      </c>
      <c r="K147" s="11">
        <v>0</v>
      </c>
      <c r="L147" s="12">
        <v>0</v>
      </c>
      <c r="M147" s="12">
        <v>0</v>
      </c>
      <c r="N147" s="12"/>
      <c r="O147" s="12">
        <v>0</v>
      </c>
      <c r="P147" s="12">
        <v>0</v>
      </c>
      <c r="Q147" s="11">
        <v>0</v>
      </c>
      <c r="R147" s="12">
        <v>0</v>
      </c>
      <c r="S147" s="12">
        <v>0</v>
      </c>
      <c r="T147" s="12">
        <v>0</v>
      </c>
      <c r="U147" s="12">
        <v>0</v>
      </c>
      <c r="V147" s="12">
        <v>0</v>
      </c>
      <c r="W147" s="12"/>
      <c r="X147" s="12">
        <v>0</v>
      </c>
      <c r="Y147" s="12">
        <v>0</v>
      </c>
      <c r="Z147" s="12"/>
      <c r="AA147" s="12"/>
      <c r="AB147" s="11">
        <v>0</v>
      </c>
      <c r="AC147" s="12">
        <v>0</v>
      </c>
      <c r="AD147" s="12">
        <v>0</v>
      </c>
      <c r="AE147" s="12">
        <v>0</v>
      </c>
      <c r="AF147" s="12"/>
      <c r="AG147" s="12"/>
      <c r="AH147" s="12"/>
      <c r="AI147" s="6">
        <f t="shared" si="6"/>
        <v>154.30000000000001</v>
      </c>
      <c r="AJ147" s="10" t="s">
        <v>58</v>
      </c>
    </row>
    <row r="148" spans="1:36" ht="31.2" hidden="1" x14ac:dyDescent="0.3">
      <c r="A148" s="10" t="s">
        <v>147</v>
      </c>
      <c r="B148" s="10" t="s">
        <v>426</v>
      </c>
      <c r="C148" s="10" t="s">
        <v>364</v>
      </c>
      <c r="D148" s="10" t="s">
        <v>28</v>
      </c>
      <c r="E148" s="10">
        <v>2011</v>
      </c>
      <c r="F148" s="11">
        <v>0</v>
      </c>
      <c r="G148" s="5">
        <v>0</v>
      </c>
      <c r="H148" s="5"/>
      <c r="I148" s="5"/>
      <c r="J148" s="11">
        <v>3</v>
      </c>
      <c r="K148" s="11">
        <v>0</v>
      </c>
      <c r="L148" s="12">
        <v>0</v>
      </c>
      <c r="M148" s="12">
        <v>0</v>
      </c>
      <c r="N148" s="12"/>
      <c r="O148" s="12">
        <v>0</v>
      </c>
      <c r="P148" s="12">
        <v>0</v>
      </c>
      <c r="Q148" s="11">
        <v>0</v>
      </c>
      <c r="R148" s="12">
        <v>0</v>
      </c>
      <c r="S148" s="12">
        <v>0</v>
      </c>
      <c r="T148" s="12">
        <v>19</v>
      </c>
      <c r="U148" s="12">
        <v>0</v>
      </c>
      <c r="V148" s="12">
        <v>0</v>
      </c>
      <c r="W148" s="12"/>
      <c r="X148" s="12">
        <v>0</v>
      </c>
      <c r="Y148" s="12">
        <v>0</v>
      </c>
      <c r="Z148" s="12"/>
      <c r="AA148" s="12"/>
      <c r="AB148" s="11">
        <v>0</v>
      </c>
      <c r="AC148" s="12">
        <v>0</v>
      </c>
      <c r="AD148" s="12">
        <v>0</v>
      </c>
      <c r="AE148" s="12">
        <v>0</v>
      </c>
      <c r="AF148" s="12"/>
      <c r="AG148" s="12"/>
      <c r="AH148" s="12"/>
      <c r="AI148" s="6">
        <f t="shared" si="6"/>
        <v>22</v>
      </c>
      <c r="AJ148" s="10" t="s">
        <v>29</v>
      </c>
    </row>
    <row r="149" spans="1:36" hidden="1" x14ac:dyDescent="0.3">
      <c r="A149" s="10" t="s">
        <v>131</v>
      </c>
      <c r="B149" s="10" t="s">
        <v>461</v>
      </c>
      <c r="C149" s="10" t="s">
        <v>446</v>
      </c>
      <c r="D149" s="10" t="s">
        <v>28</v>
      </c>
      <c r="E149" s="10">
        <v>2011</v>
      </c>
      <c r="F149" s="12">
        <v>125</v>
      </c>
      <c r="G149" s="5">
        <v>0</v>
      </c>
      <c r="H149" s="5"/>
      <c r="I149" s="5"/>
      <c r="J149" s="12">
        <v>41.7</v>
      </c>
      <c r="K149" s="11">
        <v>0</v>
      </c>
      <c r="L149" s="12">
        <v>0</v>
      </c>
      <c r="M149" s="12">
        <v>0</v>
      </c>
      <c r="N149" s="12"/>
      <c r="O149" s="12">
        <v>0</v>
      </c>
      <c r="P149" s="12">
        <v>0</v>
      </c>
      <c r="Q149" s="12">
        <v>0</v>
      </c>
      <c r="R149" s="12">
        <v>0</v>
      </c>
      <c r="S149" s="12">
        <v>0</v>
      </c>
      <c r="T149" s="12">
        <v>0</v>
      </c>
      <c r="U149" s="12">
        <v>0</v>
      </c>
      <c r="V149" s="12">
        <v>0</v>
      </c>
      <c r="W149" s="12"/>
      <c r="X149" s="12">
        <v>0</v>
      </c>
      <c r="Y149" s="12">
        <v>0</v>
      </c>
      <c r="Z149" s="12"/>
      <c r="AA149" s="12"/>
      <c r="AB149" s="12">
        <v>0</v>
      </c>
      <c r="AC149" s="12">
        <v>0</v>
      </c>
      <c r="AD149" s="12">
        <v>0</v>
      </c>
      <c r="AE149" s="12">
        <v>0</v>
      </c>
      <c r="AF149" s="12"/>
      <c r="AG149" s="12"/>
      <c r="AH149" s="12"/>
      <c r="AI149" s="6">
        <f t="shared" si="6"/>
        <v>166.7</v>
      </c>
      <c r="AJ149" s="10" t="s">
        <v>29</v>
      </c>
    </row>
    <row r="150" spans="1:36" ht="31.2" hidden="1" x14ac:dyDescent="0.3">
      <c r="A150" s="10" t="s">
        <v>147</v>
      </c>
      <c r="B150" s="10" t="s">
        <v>540</v>
      </c>
      <c r="C150" s="10" t="s">
        <v>467</v>
      </c>
      <c r="D150" s="10" t="s">
        <v>28</v>
      </c>
      <c r="E150" s="10">
        <v>2011</v>
      </c>
      <c r="F150" s="11">
        <v>100</v>
      </c>
      <c r="G150" s="5">
        <v>0</v>
      </c>
      <c r="H150" s="5"/>
      <c r="I150" s="5"/>
      <c r="J150" s="12">
        <v>76</v>
      </c>
      <c r="K150" s="11">
        <v>0</v>
      </c>
      <c r="L150" s="11">
        <v>0</v>
      </c>
      <c r="M150" s="12">
        <v>0</v>
      </c>
      <c r="N150" s="12"/>
      <c r="O150" s="12">
        <v>0</v>
      </c>
      <c r="P150" s="12">
        <v>0</v>
      </c>
      <c r="Q150" s="12">
        <v>0</v>
      </c>
      <c r="R150" s="12">
        <v>0</v>
      </c>
      <c r="S150" s="9">
        <v>0</v>
      </c>
      <c r="T150" s="12">
        <v>0</v>
      </c>
      <c r="U150" s="12">
        <v>0</v>
      </c>
      <c r="V150" s="12">
        <v>0</v>
      </c>
      <c r="W150" s="12"/>
      <c r="X150" s="6">
        <v>0</v>
      </c>
      <c r="Y150" s="6">
        <v>0</v>
      </c>
      <c r="Z150" s="6"/>
      <c r="AA150" s="6"/>
      <c r="AB150" s="6">
        <v>0</v>
      </c>
      <c r="AC150" s="6">
        <v>0</v>
      </c>
      <c r="AD150" s="6">
        <v>0</v>
      </c>
      <c r="AE150" s="6">
        <v>0</v>
      </c>
      <c r="AF150" s="6"/>
      <c r="AG150" s="6"/>
      <c r="AH150" s="6"/>
      <c r="AI150" s="6">
        <f t="shared" si="6"/>
        <v>176</v>
      </c>
      <c r="AJ150" s="10" t="s">
        <v>29</v>
      </c>
    </row>
    <row r="151" spans="1:36" ht="31.2" hidden="1" x14ac:dyDescent="0.3">
      <c r="A151" s="10" t="s">
        <v>147</v>
      </c>
      <c r="B151" s="10" t="s">
        <v>541</v>
      </c>
      <c r="C151" s="10" t="s">
        <v>467</v>
      </c>
      <c r="D151" s="10" t="s">
        <v>28</v>
      </c>
      <c r="E151" s="10">
        <v>2011</v>
      </c>
      <c r="F151" s="11">
        <v>129.5</v>
      </c>
      <c r="G151" s="5">
        <v>0</v>
      </c>
      <c r="H151" s="5"/>
      <c r="I151" s="5"/>
      <c r="J151" s="12">
        <v>30</v>
      </c>
      <c r="K151" s="11">
        <v>0</v>
      </c>
      <c r="L151" s="11">
        <v>0</v>
      </c>
      <c r="M151" s="12">
        <v>0</v>
      </c>
      <c r="N151" s="12"/>
      <c r="O151" s="12">
        <v>0</v>
      </c>
      <c r="P151" s="12">
        <v>0</v>
      </c>
      <c r="Q151" s="12">
        <v>0</v>
      </c>
      <c r="R151" s="12">
        <v>0</v>
      </c>
      <c r="S151" s="9">
        <v>0</v>
      </c>
      <c r="T151" s="12">
        <v>0</v>
      </c>
      <c r="U151" s="12">
        <v>0</v>
      </c>
      <c r="V151" s="12">
        <v>0</v>
      </c>
      <c r="W151" s="12"/>
      <c r="X151" s="6">
        <v>0</v>
      </c>
      <c r="Y151" s="6">
        <v>0</v>
      </c>
      <c r="Z151" s="6"/>
      <c r="AA151" s="6"/>
      <c r="AB151" s="6">
        <v>0</v>
      </c>
      <c r="AC151" s="6">
        <v>0</v>
      </c>
      <c r="AD151" s="6">
        <v>0</v>
      </c>
      <c r="AE151" s="6">
        <v>0</v>
      </c>
      <c r="AF151" s="6"/>
      <c r="AG151" s="6"/>
      <c r="AH151" s="6"/>
      <c r="AI151" s="6">
        <f t="shared" si="6"/>
        <v>159.5</v>
      </c>
      <c r="AJ151" s="10" t="s">
        <v>29</v>
      </c>
    </row>
    <row r="152" spans="1:36" ht="31.2" hidden="1" x14ac:dyDescent="0.3">
      <c r="A152" s="10" t="s">
        <v>147</v>
      </c>
      <c r="B152" s="10" t="s">
        <v>542</v>
      </c>
      <c r="C152" s="10" t="s">
        <v>467</v>
      </c>
      <c r="D152" s="10" t="s">
        <v>28</v>
      </c>
      <c r="E152" s="10">
        <v>2011</v>
      </c>
      <c r="F152" s="11">
        <v>240</v>
      </c>
      <c r="G152" s="5">
        <v>0</v>
      </c>
      <c r="H152" s="5"/>
      <c r="I152" s="5"/>
      <c r="J152" s="12">
        <v>49</v>
      </c>
      <c r="K152" s="11">
        <v>0</v>
      </c>
      <c r="L152" s="11">
        <v>0</v>
      </c>
      <c r="M152" s="12">
        <v>0</v>
      </c>
      <c r="N152" s="12"/>
      <c r="O152" s="12">
        <v>0</v>
      </c>
      <c r="P152" s="12">
        <v>0</v>
      </c>
      <c r="Q152" s="12">
        <v>0</v>
      </c>
      <c r="R152" s="12">
        <v>0</v>
      </c>
      <c r="S152" s="9">
        <v>0</v>
      </c>
      <c r="T152" s="12">
        <v>0</v>
      </c>
      <c r="U152" s="12">
        <v>0</v>
      </c>
      <c r="V152" s="12">
        <v>0</v>
      </c>
      <c r="W152" s="12"/>
      <c r="X152" s="6">
        <v>0</v>
      </c>
      <c r="Y152" s="6">
        <v>0</v>
      </c>
      <c r="Z152" s="6"/>
      <c r="AA152" s="6"/>
      <c r="AB152" s="6">
        <v>0</v>
      </c>
      <c r="AC152" s="6">
        <v>0</v>
      </c>
      <c r="AD152" s="6">
        <v>0</v>
      </c>
      <c r="AE152" s="6">
        <v>0</v>
      </c>
      <c r="AF152" s="6"/>
      <c r="AG152" s="6"/>
      <c r="AH152" s="6"/>
      <c r="AI152" s="6">
        <f t="shared" si="6"/>
        <v>289</v>
      </c>
      <c r="AJ152" s="10" t="s">
        <v>29</v>
      </c>
    </row>
    <row r="153" spans="1:36" ht="31.2" hidden="1" x14ac:dyDescent="0.3">
      <c r="A153" s="10" t="s">
        <v>147</v>
      </c>
      <c r="B153" s="10" t="s">
        <v>543</v>
      </c>
      <c r="C153" s="10" t="s">
        <v>467</v>
      </c>
      <c r="D153" s="10" t="s">
        <v>28</v>
      </c>
      <c r="E153" s="10">
        <v>2011</v>
      </c>
      <c r="F153" s="11">
        <v>0.22</v>
      </c>
      <c r="G153" s="5">
        <v>0</v>
      </c>
      <c r="H153" s="5"/>
      <c r="I153" s="5"/>
      <c r="J153" s="12">
        <v>5.5E-2</v>
      </c>
      <c r="K153" s="11">
        <v>0</v>
      </c>
      <c r="L153" s="11">
        <v>0</v>
      </c>
      <c r="M153" s="12">
        <v>0</v>
      </c>
      <c r="N153" s="12"/>
      <c r="O153" s="12">
        <v>0</v>
      </c>
      <c r="P153" s="12">
        <v>0</v>
      </c>
      <c r="Q153" s="12">
        <v>0</v>
      </c>
      <c r="R153" s="12">
        <v>0</v>
      </c>
      <c r="S153" s="9">
        <v>0</v>
      </c>
      <c r="T153" s="12">
        <v>0</v>
      </c>
      <c r="U153" s="12">
        <v>0</v>
      </c>
      <c r="V153" s="12">
        <v>0</v>
      </c>
      <c r="W153" s="12"/>
      <c r="X153" s="6">
        <v>0</v>
      </c>
      <c r="Y153" s="6">
        <v>0</v>
      </c>
      <c r="Z153" s="6"/>
      <c r="AA153" s="6"/>
      <c r="AB153" s="6">
        <v>0</v>
      </c>
      <c r="AC153" s="6">
        <v>0</v>
      </c>
      <c r="AD153" s="6">
        <v>0</v>
      </c>
      <c r="AE153" s="6">
        <v>0</v>
      </c>
      <c r="AF153" s="6"/>
      <c r="AG153" s="6"/>
      <c r="AH153" s="6"/>
      <c r="AI153" s="6">
        <f t="shared" si="6"/>
        <v>0.27500000000000002</v>
      </c>
      <c r="AJ153" s="10" t="s">
        <v>294</v>
      </c>
    </row>
    <row r="154" spans="1:36" hidden="1" x14ac:dyDescent="0.3">
      <c r="A154" s="10" t="s">
        <v>222</v>
      </c>
      <c r="B154" s="10" t="s">
        <v>505</v>
      </c>
      <c r="C154" s="10" t="s">
        <v>467</v>
      </c>
      <c r="D154" s="10" t="s">
        <v>28</v>
      </c>
      <c r="E154" s="10">
        <v>2011</v>
      </c>
      <c r="F154" s="11">
        <v>0</v>
      </c>
      <c r="G154" s="5">
        <v>0</v>
      </c>
      <c r="H154" s="5"/>
      <c r="I154" s="5"/>
      <c r="J154" s="12">
        <v>93.04</v>
      </c>
      <c r="K154" s="11">
        <v>0</v>
      </c>
      <c r="L154" s="11">
        <v>0</v>
      </c>
      <c r="M154" s="12">
        <v>0</v>
      </c>
      <c r="N154" s="12"/>
      <c r="O154" s="12">
        <v>0</v>
      </c>
      <c r="P154" s="12">
        <v>110</v>
      </c>
      <c r="Q154" s="12">
        <v>0</v>
      </c>
      <c r="R154" s="12">
        <v>0</v>
      </c>
      <c r="S154" s="9">
        <v>0</v>
      </c>
      <c r="T154" s="12">
        <v>0</v>
      </c>
      <c r="U154" s="12">
        <v>0</v>
      </c>
      <c r="V154" s="12">
        <v>0</v>
      </c>
      <c r="W154" s="12"/>
      <c r="X154" s="6">
        <v>0</v>
      </c>
      <c r="Y154" s="6">
        <v>0</v>
      </c>
      <c r="Z154" s="6"/>
      <c r="AA154" s="6"/>
      <c r="AB154" s="6">
        <v>0</v>
      </c>
      <c r="AC154" s="6">
        <v>0</v>
      </c>
      <c r="AD154" s="6">
        <v>0</v>
      </c>
      <c r="AE154" s="6">
        <v>0</v>
      </c>
      <c r="AF154" s="6"/>
      <c r="AG154" s="6"/>
      <c r="AH154" s="6"/>
      <c r="AI154" s="6">
        <f t="shared" si="6"/>
        <v>203.04000000000002</v>
      </c>
      <c r="AJ154" s="10" t="s">
        <v>29</v>
      </c>
    </row>
    <row r="155" spans="1:36" ht="31.2" hidden="1" x14ac:dyDescent="0.3">
      <c r="A155" s="28" t="s">
        <v>45</v>
      </c>
      <c r="B155" s="29" t="s">
        <v>697</v>
      </c>
      <c r="C155" s="27" t="s">
        <v>354</v>
      </c>
      <c r="D155" s="28" t="s">
        <v>28</v>
      </c>
      <c r="E155" s="28">
        <v>2010</v>
      </c>
      <c r="F155" s="28">
        <v>2</v>
      </c>
      <c r="G155" s="28">
        <v>0</v>
      </c>
      <c r="H155" s="28">
        <v>0</v>
      </c>
      <c r="I155" s="28">
        <v>0</v>
      </c>
      <c r="J155" s="28">
        <v>0.5</v>
      </c>
      <c r="K155" s="28">
        <v>0</v>
      </c>
      <c r="L155" s="28">
        <v>0</v>
      </c>
      <c r="M155" s="28">
        <v>0</v>
      </c>
      <c r="N155" s="28">
        <v>0</v>
      </c>
      <c r="O155" s="28">
        <v>0</v>
      </c>
      <c r="P155" s="28">
        <v>0</v>
      </c>
      <c r="Q155" s="28">
        <v>0</v>
      </c>
      <c r="R155" s="28">
        <v>0</v>
      </c>
      <c r="S155" s="28">
        <v>0</v>
      </c>
      <c r="T155" s="28">
        <v>0</v>
      </c>
      <c r="U155" s="28">
        <v>0</v>
      </c>
      <c r="V155" s="28">
        <v>0</v>
      </c>
      <c r="W155" s="28">
        <v>0</v>
      </c>
      <c r="X155" s="28">
        <v>0</v>
      </c>
      <c r="Y155" s="28">
        <v>0</v>
      </c>
      <c r="Z155" s="28">
        <v>0</v>
      </c>
      <c r="AA155" s="28">
        <v>0</v>
      </c>
      <c r="AB155" s="28">
        <v>0</v>
      </c>
      <c r="AC155" s="28">
        <v>0</v>
      </c>
      <c r="AD155" s="28">
        <v>0</v>
      </c>
      <c r="AE155" s="28">
        <v>0</v>
      </c>
      <c r="AF155" s="28">
        <v>0</v>
      </c>
      <c r="AG155" s="26">
        <v>0</v>
      </c>
      <c r="AH155" s="28">
        <v>0</v>
      </c>
      <c r="AI155" s="26">
        <f>SUM(F155:AH155)</f>
        <v>2.5</v>
      </c>
      <c r="AJ155" s="27" t="s">
        <v>294</v>
      </c>
    </row>
    <row r="156" spans="1:36" x14ac:dyDescent="0.3">
      <c r="A156" s="2" t="s">
        <v>185</v>
      </c>
      <c r="B156" s="3" t="s">
        <v>192</v>
      </c>
      <c r="C156" s="4" t="s">
        <v>27</v>
      </c>
      <c r="D156" s="4" t="s">
        <v>32</v>
      </c>
      <c r="E156" s="4">
        <v>2018</v>
      </c>
      <c r="F156" s="5">
        <v>121.4</v>
      </c>
      <c r="G156" s="5">
        <v>0</v>
      </c>
      <c r="H156" s="5">
        <v>0</v>
      </c>
      <c r="I156" s="5">
        <v>0</v>
      </c>
      <c r="J156" s="5">
        <v>0</v>
      </c>
      <c r="K156" s="6">
        <v>0</v>
      </c>
      <c r="L156" s="6">
        <v>0</v>
      </c>
      <c r="M156" s="5">
        <v>57.95</v>
      </c>
      <c r="N156" s="12">
        <v>0</v>
      </c>
      <c r="O156" s="5">
        <v>0</v>
      </c>
      <c r="P156" s="5">
        <v>0</v>
      </c>
      <c r="Q156" s="5">
        <v>0</v>
      </c>
      <c r="R156" s="5">
        <v>0</v>
      </c>
      <c r="S156" s="5">
        <v>0</v>
      </c>
      <c r="T156" s="5">
        <v>0</v>
      </c>
      <c r="U156" s="5">
        <v>0</v>
      </c>
      <c r="V156" s="5">
        <v>0</v>
      </c>
      <c r="W156" s="12">
        <v>0</v>
      </c>
      <c r="X156" s="6">
        <v>0</v>
      </c>
      <c r="Y156" s="6">
        <v>0</v>
      </c>
      <c r="Z156" s="12">
        <v>0</v>
      </c>
      <c r="AA156" s="12">
        <v>0</v>
      </c>
      <c r="AB156" s="6">
        <v>0</v>
      </c>
      <c r="AC156" s="6">
        <v>0</v>
      </c>
      <c r="AD156" s="6">
        <v>0</v>
      </c>
      <c r="AE156" s="6">
        <v>0</v>
      </c>
      <c r="AF156" s="12">
        <v>0</v>
      </c>
      <c r="AG156" s="12">
        <v>0</v>
      </c>
      <c r="AH156" s="12">
        <v>0</v>
      </c>
      <c r="AI156" s="6">
        <f>SUM(F156:AH156)</f>
        <v>179.35000000000002</v>
      </c>
      <c r="AJ156" s="4" t="s">
        <v>29</v>
      </c>
    </row>
    <row r="157" spans="1:36" x14ac:dyDescent="0.3">
      <c r="A157" s="10" t="s">
        <v>84</v>
      </c>
      <c r="B157" s="3" t="s">
        <v>87</v>
      </c>
      <c r="C157" s="4" t="s">
        <v>27</v>
      </c>
      <c r="D157" s="4" t="s">
        <v>32</v>
      </c>
      <c r="E157" s="4">
        <v>2011</v>
      </c>
      <c r="F157" s="5">
        <v>0</v>
      </c>
      <c r="G157" s="5">
        <v>0</v>
      </c>
      <c r="H157" s="5">
        <v>0</v>
      </c>
      <c r="I157" s="5">
        <v>0</v>
      </c>
      <c r="J157" s="5">
        <v>63.24</v>
      </c>
      <c r="K157" s="6">
        <v>0</v>
      </c>
      <c r="L157" s="6">
        <v>0</v>
      </c>
      <c r="M157" s="5">
        <v>63.24</v>
      </c>
      <c r="N157" s="12">
        <v>0</v>
      </c>
      <c r="O157" s="5">
        <v>0</v>
      </c>
      <c r="P157" s="5">
        <v>0</v>
      </c>
      <c r="Q157" s="5">
        <v>0</v>
      </c>
      <c r="R157" s="5">
        <v>0</v>
      </c>
      <c r="S157" s="5">
        <v>0</v>
      </c>
      <c r="T157" s="5">
        <v>0</v>
      </c>
      <c r="U157" s="5">
        <v>49.64</v>
      </c>
      <c r="V157" s="5">
        <v>0</v>
      </c>
      <c r="W157" s="12">
        <v>0</v>
      </c>
      <c r="X157" s="6">
        <v>0</v>
      </c>
      <c r="Y157" s="6">
        <v>0</v>
      </c>
      <c r="Z157" s="12">
        <v>0</v>
      </c>
      <c r="AA157" s="12">
        <v>0</v>
      </c>
      <c r="AB157" s="6">
        <v>0</v>
      </c>
      <c r="AC157" s="6">
        <v>0</v>
      </c>
      <c r="AD157" s="6">
        <v>0</v>
      </c>
      <c r="AE157" s="6">
        <v>0</v>
      </c>
      <c r="AF157" s="12">
        <v>0</v>
      </c>
      <c r="AG157" s="12">
        <v>0</v>
      </c>
      <c r="AH157" s="12">
        <v>0</v>
      </c>
      <c r="AI157" s="6">
        <f>SUM(F157:AH157)</f>
        <v>176.12</v>
      </c>
      <c r="AJ157" s="4" t="s">
        <v>29</v>
      </c>
    </row>
    <row r="158" spans="1:36" x14ac:dyDescent="0.3">
      <c r="A158" s="2" t="s">
        <v>45</v>
      </c>
      <c r="B158" s="3" t="s">
        <v>46</v>
      </c>
      <c r="C158" s="3" t="s">
        <v>27</v>
      </c>
      <c r="D158" s="4" t="s">
        <v>28</v>
      </c>
      <c r="E158" s="4">
        <v>2011</v>
      </c>
      <c r="F158" s="5">
        <v>0</v>
      </c>
      <c r="G158" s="5">
        <v>0</v>
      </c>
      <c r="H158" s="5">
        <v>0</v>
      </c>
      <c r="I158" s="5">
        <v>0</v>
      </c>
      <c r="J158" s="5">
        <v>0</v>
      </c>
      <c r="K158" s="6">
        <v>0</v>
      </c>
      <c r="L158" s="6">
        <v>0</v>
      </c>
      <c r="M158" s="5">
        <v>166</v>
      </c>
      <c r="N158" s="12">
        <v>0</v>
      </c>
      <c r="O158" s="5">
        <v>0</v>
      </c>
      <c r="P158" s="5">
        <v>0</v>
      </c>
      <c r="Q158" s="5">
        <v>0</v>
      </c>
      <c r="R158" s="5">
        <v>0</v>
      </c>
      <c r="S158" s="5">
        <v>0</v>
      </c>
      <c r="T158" s="5">
        <v>0</v>
      </c>
      <c r="U158" s="5">
        <v>0</v>
      </c>
      <c r="V158" s="5">
        <v>0</v>
      </c>
      <c r="W158" s="12">
        <v>0</v>
      </c>
      <c r="X158" s="6">
        <v>0</v>
      </c>
      <c r="Y158" s="6">
        <v>0</v>
      </c>
      <c r="Z158" s="12">
        <v>0</v>
      </c>
      <c r="AA158" s="12">
        <v>0</v>
      </c>
      <c r="AB158" s="6">
        <v>0</v>
      </c>
      <c r="AC158" s="6">
        <v>0</v>
      </c>
      <c r="AD158" s="6">
        <v>0</v>
      </c>
      <c r="AE158" s="6">
        <v>0</v>
      </c>
      <c r="AF158" s="12">
        <v>0</v>
      </c>
      <c r="AG158" s="12">
        <v>0</v>
      </c>
      <c r="AH158" s="12">
        <v>0</v>
      </c>
      <c r="AI158" s="6">
        <f>SUM(F158:AH158)</f>
        <v>166</v>
      </c>
      <c r="AJ158" s="4" t="s">
        <v>29</v>
      </c>
    </row>
    <row r="159" spans="1:36" ht="46.8" x14ac:dyDescent="0.3">
      <c r="A159" s="10" t="s">
        <v>95</v>
      </c>
      <c r="B159" s="10" t="s">
        <v>235</v>
      </c>
      <c r="C159" s="10" t="s">
        <v>204</v>
      </c>
      <c r="D159" s="10" t="s">
        <v>28</v>
      </c>
      <c r="E159" s="10">
        <v>2012</v>
      </c>
      <c r="F159" s="11">
        <v>55</v>
      </c>
      <c r="G159" s="5">
        <v>0</v>
      </c>
      <c r="H159" s="5">
        <v>0</v>
      </c>
      <c r="I159" s="5">
        <v>0</v>
      </c>
      <c r="J159" s="12">
        <v>7</v>
      </c>
      <c r="K159" s="11">
        <v>0</v>
      </c>
      <c r="L159" s="12">
        <v>0</v>
      </c>
      <c r="M159" s="12">
        <v>0</v>
      </c>
      <c r="N159" s="12">
        <v>0</v>
      </c>
      <c r="O159" s="12">
        <v>0</v>
      </c>
      <c r="P159" s="12">
        <v>0</v>
      </c>
      <c r="Q159" s="12">
        <v>0</v>
      </c>
      <c r="R159" s="12">
        <v>0</v>
      </c>
      <c r="S159" s="9">
        <v>0</v>
      </c>
      <c r="T159" s="12">
        <v>0</v>
      </c>
      <c r="U159" s="12">
        <v>0</v>
      </c>
      <c r="V159" s="12">
        <v>0</v>
      </c>
      <c r="W159" s="12">
        <v>0</v>
      </c>
      <c r="X159" s="12">
        <v>0</v>
      </c>
      <c r="Y159" s="12">
        <v>0</v>
      </c>
      <c r="Z159" s="12">
        <v>0</v>
      </c>
      <c r="AA159" s="12">
        <v>0</v>
      </c>
      <c r="AB159" s="12">
        <v>0</v>
      </c>
      <c r="AC159" s="12">
        <v>0</v>
      </c>
      <c r="AD159" s="12">
        <v>0</v>
      </c>
      <c r="AE159" s="12">
        <v>0</v>
      </c>
      <c r="AF159" s="12">
        <v>0</v>
      </c>
      <c r="AG159" s="12">
        <v>0</v>
      </c>
      <c r="AH159" s="12">
        <v>0</v>
      </c>
      <c r="AI159" s="6">
        <f>SUM(F159:AE159)</f>
        <v>62</v>
      </c>
      <c r="AJ159" s="10" t="s">
        <v>209</v>
      </c>
    </row>
    <row r="160" spans="1:36" x14ac:dyDescent="0.3">
      <c r="A160" s="10" t="s">
        <v>95</v>
      </c>
      <c r="B160" s="10" t="s">
        <v>238</v>
      </c>
      <c r="C160" s="10" t="s">
        <v>204</v>
      </c>
      <c r="D160" s="10" t="s">
        <v>28</v>
      </c>
      <c r="E160" s="10">
        <v>2012</v>
      </c>
      <c r="F160" s="11">
        <v>55</v>
      </c>
      <c r="G160" s="5">
        <v>0</v>
      </c>
      <c r="H160" s="5">
        <v>0</v>
      </c>
      <c r="I160" s="5">
        <v>0</v>
      </c>
      <c r="J160" s="12">
        <v>7</v>
      </c>
      <c r="K160" s="11">
        <v>0</v>
      </c>
      <c r="L160" s="12">
        <v>0</v>
      </c>
      <c r="M160" s="12">
        <v>0</v>
      </c>
      <c r="N160" s="12">
        <v>0</v>
      </c>
      <c r="O160" s="12">
        <v>0</v>
      </c>
      <c r="P160" s="12">
        <v>0</v>
      </c>
      <c r="Q160" s="12">
        <v>0</v>
      </c>
      <c r="R160" s="12">
        <v>0</v>
      </c>
      <c r="S160" s="9">
        <v>0</v>
      </c>
      <c r="T160" s="12">
        <v>0</v>
      </c>
      <c r="U160" s="12">
        <v>0</v>
      </c>
      <c r="V160" s="12">
        <v>0</v>
      </c>
      <c r="W160" s="12">
        <v>0</v>
      </c>
      <c r="X160" s="12">
        <v>0</v>
      </c>
      <c r="Y160" s="12">
        <v>0</v>
      </c>
      <c r="Z160" s="12">
        <v>0</v>
      </c>
      <c r="AA160" s="12">
        <v>0</v>
      </c>
      <c r="AB160" s="12">
        <v>0</v>
      </c>
      <c r="AC160" s="12">
        <v>0</v>
      </c>
      <c r="AD160" s="12">
        <v>0</v>
      </c>
      <c r="AE160" s="12">
        <v>0</v>
      </c>
      <c r="AF160" s="12">
        <v>0</v>
      </c>
      <c r="AG160" s="12">
        <v>0</v>
      </c>
      <c r="AH160" s="12">
        <v>0</v>
      </c>
      <c r="AI160" s="6">
        <f>SUM(F160:AE160)</f>
        <v>62</v>
      </c>
      <c r="AJ160" s="10" t="s">
        <v>239</v>
      </c>
    </row>
    <row r="161" spans="1:36" ht="26.4" x14ac:dyDescent="0.3">
      <c r="A161" s="2" t="s">
        <v>95</v>
      </c>
      <c r="B161" s="7" t="s">
        <v>100</v>
      </c>
      <c r="C161" s="8" t="s">
        <v>27</v>
      </c>
      <c r="D161" s="8" t="s">
        <v>28</v>
      </c>
      <c r="E161" s="8">
        <v>2018</v>
      </c>
      <c r="F161" s="9">
        <v>0</v>
      </c>
      <c r="G161" s="5">
        <v>0</v>
      </c>
      <c r="H161" s="5">
        <v>0</v>
      </c>
      <c r="I161" s="5">
        <v>0</v>
      </c>
      <c r="J161" s="9">
        <v>0</v>
      </c>
      <c r="K161" s="6">
        <v>0</v>
      </c>
      <c r="L161" s="6">
        <v>0</v>
      </c>
      <c r="M161" s="9">
        <v>0</v>
      </c>
      <c r="N161" s="12">
        <v>0</v>
      </c>
      <c r="O161" s="9">
        <v>0</v>
      </c>
      <c r="P161" s="9">
        <v>0</v>
      </c>
      <c r="Q161" s="9">
        <v>0</v>
      </c>
      <c r="R161" s="9">
        <v>0</v>
      </c>
      <c r="S161" s="9">
        <v>0</v>
      </c>
      <c r="T161" s="9">
        <v>0</v>
      </c>
      <c r="U161" s="9">
        <v>152</v>
      </c>
      <c r="V161" s="9">
        <v>0</v>
      </c>
      <c r="W161" s="12">
        <v>0</v>
      </c>
      <c r="X161" s="6">
        <v>0</v>
      </c>
      <c r="Y161" s="6">
        <v>0</v>
      </c>
      <c r="Z161" s="12">
        <v>0</v>
      </c>
      <c r="AA161" s="12">
        <v>0</v>
      </c>
      <c r="AB161" s="6">
        <v>0</v>
      </c>
      <c r="AC161" s="6">
        <v>0</v>
      </c>
      <c r="AD161" s="6">
        <v>0</v>
      </c>
      <c r="AE161" s="6">
        <v>0</v>
      </c>
      <c r="AF161" s="12">
        <v>0</v>
      </c>
      <c r="AG161" s="12">
        <v>0</v>
      </c>
      <c r="AH161" s="12">
        <v>0</v>
      </c>
      <c r="AI161" s="6">
        <f>SUM(F161:AH161)</f>
        <v>152</v>
      </c>
      <c r="AJ161" s="8" t="s">
        <v>66</v>
      </c>
    </row>
    <row r="162" spans="1:36" ht="46.8" hidden="1" x14ac:dyDescent="0.3">
      <c r="A162" s="10" t="s">
        <v>75</v>
      </c>
      <c r="B162" s="10" t="s">
        <v>453</v>
      </c>
      <c r="C162" s="10" t="s">
        <v>446</v>
      </c>
      <c r="D162" s="10" t="s">
        <v>28</v>
      </c>
      <c r="E162" s="10">
        <v>2012</v>
      </c>
      <c r="F162" s="12">
        <v>1.5</v>
      </c>
      <c r="G162" s="5">
        <v>0</v>
      </c>
      <c r="H162" s="5">
        <v>0</v>
      </c>
      <c r="I162" s="5">
        <v>0</v>
      </c>
      <c r="J162" s="12">
        <v>0.85</v>
      </c>
      <c r="K162" s="11">
        <v>0</v>
      </c>
      <c r="L162" s="12">
        <v>0</v>
      </c>
      <c r="M162" s="12">
        <v>0</v>
      </c>
      <c r="N162" s="12">
        <v>0</v>
      </c>
      <c r="O162" s="12">
        <v>0</v>
      </c>
      <c r="P162" s="12">
        <v>0</v>
      </c>
      <c r="Q162" s="12">
        <v>0</v>
      </c>
      <c r="R162" s="12">
        <v>0</v>
      </c>
      <c r="S162" s="12">
        <v>0</v>
      </c>
      <c r="T162" s="12">
        <v>0</v>
      </c>
      <c r="U162" s="12">
        <v>0</v>
      </c>
      <c r="V162" s="12">
        <v>0</v>
      </c>
      <c r="W162" s="12">
        <v>0</v>
      </c>
      <c r="X162" s="12">
        <v>0</v>
      </c>
      <c r="Y162" s="12">
        <v>0</v>
      </c>
      <c r="Z162" s="12">
        <v>0</v>
      </c>
      <c r="AA162" s="12">
        <v>0</v>
      </c>
      <c r="AB162" s="12">
        <v>0</v>
      </c>
      <c r="AC162" s="12">
        <v>0</v>
      </c>
      <c r="AD162" s="12">
        <v>0</v>
      </c>
      <c r="AE162" s="12">
        <v>0</v>
      </c>
      <c r="AF162" s="12">
        <v>0</v>
      </c>
      <c r="AG162" s="12">
        <v>0</v>
      </c>
      <c r="AH162" s="12">
        <v>0</v>
      </c>
      <c r="AI162" s="6">
        <f t="shared" ref="AI162:AI171" si="7">SUM(F162:AE162)</f>
        <v>2.35</v>
      </c>
      <c r="AJ162" s="10" t="s">
        <v>294</v>
      </c>
    </row>
    <row r="163" spans="1:36" ht="46.8" hidden="1" x14ac:dyDescent="0.3">
      <c r="A163" s="28" t="s">
        <v>75</v>
      </c>
      <c r="B163" s="27" t="s">
        <v>694</v>
      </c>
      <c r="C163" s="27" t="s">
        <v>446</v>
      </c>
      <c r="D163" s="27" t="s">
        <v>28</v>
      </c>
      <c r="E163" s="27">
        <v>2012</v>
      </c>
      <c r="F163" s="27">
        <v>1.5</v>
      </c>
      <c r="G163" s="27">
        <v>0</v>
      </c>
      <c r="H163" s="27">
        <v>0</v>
      </c>
      <c r="I163" s="27">
        <v>0</v>
      </c>
      <c r="J163" s="27">
        <v>0.85</v>
      </c>
      <c r="K163" s="27">
        <v>0</v>
      </c>
      <c r="L163" s="27">
        <v>0</v>
      </c>
      <c r="M163" s="27">
        <v>0</v>
      </c>
      <c r="N163" s="27">
        <v>0</v>
      </c>
      <c r="O163" s="27">
        <v>0</v>
      </c>
      <c r="P163" s="27">
        <v>0</v>
      </c>
      <c r="Q163" s="27">
        <v>0</v>
      </c>
      <c r="R163" s="27">
        <v>0</v>
      </c>
      <c r="S163" s="27">
        <v>0</v>
      </c>
      <c r="T163" s="27">
        <v>0</v>
      </c>
      <c r="U163" s="27">
        <v>0</v>
      </c>
      <c r="V163" s="27">
        <v>0</v>
      </c>
      <c r="W163" s="27">
        <v>0</v>
      </c>
      <c r="X163" s="27">
        <v>0</v>
      </c>
      <c r="Y163" s="27">
        <v>0</v>
      </c>
      <c r="Z163" s="27">
        <v>0</v>
      </c>
      <c r="AA163" s="27">
        <v>0</v>
      </c>
      <c r="AB163" s="27">
        <v>0</v>
      </c>
      <c r="AC163" s="27">
        <v>0</v>
      </c>
      <c r="AD163" s="27">
        <v>0</v>
      </c>
      <c r="AE163" s="27">
        <v>0</v>
      </c>
      <c r="AF163" s="27">
        <v>0</v>
      </c>
      <c r="AG163" s="26">
        <v>0</v>
      </c>
      <c r="AH163" s="27">
        <v>0</v>
      </c>
      <c r="AI163" s="26">
        <f t="shared" si="7"/>
        <v>2.35</v>
      </c>
      <c r="AJ163" s="27" t="s">
        <v>294</v>
      </c>
    </row>
    <row r="164" spans="1:36" ht="46.8" hidden="1" x14ac:dyDescent="0.3">
      <c r="A164" s="28" t="s">
        <v>75</v>
      </c>
      <c r="B164" s="29" t="s">
        <v>679</v>
      </c>
      <c r="C164" s="27" t="s">
        <v>354</v>
      </c>
      <c r="D164" s="28" t="s">
        <v>28</v>
      </c>
      <c r="E164" s="28">
        <v>2002</v>
      </c>
      <c r="F164" s="28">
        <v>0.9</v>
      </c>
      <c r="G164" s="27">
        <v>0</v>
      </c>
      <c r="H164" s="27">
        <v>0</v>
      </c>
      <c r="I164" s="27">
        <v>0</v>
      </c>
      <c r="J164" s="28">
        <v>0.28000000000000003</v>
      </c>
      <c r="K164" s="27">
        <v>0</v>
      </c>
      <c r="L164" s="27">
        <v>0</v>
      </c>
      <c r="M164" s="27">
        <v>0</v>
      </c>
      <c r="N164" s="27">
        <v>0</v>
      </c>
      <c r="O164" s="27">
        <v>0</v>
      </c>
      <c r="P164" s="27">
        <v>0</v>
      </c>
      <c r="Q164" s="27">
        <v>0</v>
      </c>
      <c r="R164" s="27">
        <v>0</v>
      </c>
      <c r="S164" s="27">
        <v>0</v>
      </c>
      <c r="T164" s="27">
        <v>0</v>
      </c>
      <c r="U164" s="27">
        <v>0</v>
      </c>
      <c r="V164" s="27">
        <v>0</v>
      </c>
      <c r="W164" s="30">
        <v>0</v>
      </c>
      <c r="X164" s="27">
        <v>0</v>
      </c>
      <c r="Y164" s="27">
        <v>0</v>
      </c>
      <c r="Z164" s="27">
        <v>0</v>
      </c>
      <c r="AA164" s="27">
        <v>0</v>
      </c>
      <c r="AB164" s="27">
        <v>0</v>
      </c>
      <c r="AC164" s="27">
        <v>0</v>
      </c>
      <c r="AD164" s="27">
        <v>0</v>
      </c>
      <c r="AE164" s="27">
        <v>0</v>
      </c>
      <c r="AF164" s="26">
        <v>0</v>
      </c>
      <c r="AG164" s="26">
        <v>0</v>
      </c>
      <c r="AH164" s="26">
        <v>0</v>
      </c>
      <c r="AI164" s="26">
        <f t="shared" si="7"/>
        <v>1.1800000000000002</v>
      </c>
      <c r="AJ164" s="27" t="s">
        <v>294</v>
      </c>
    </row>
    <row r="165" spans="1:36" x14ac:dyDescent="0.3">
      <c r="A165" s="10" t="s">
        <v>185</v>
      </c>
      <c r="B165" s="10" t="s">
        <v>558</v>
      </c>
      <c r="C165" s="10" t="s">
        <v>467</v>
      </c>
      <c r="D165" s="10" t="s">
        <v>32</v>
      </c>
      <c r="E165" s="10">
        <v>2023</v>
      </c>
      <c r="F165" s="11">
        <v>55.45</v>
      </c>
      <c r="G165" s="5">
        <v>0</v>
      </c>
      <c r="H165" s="5">
        <v>0</v>
      </c>
      <c r="I165" s="5">
        <v>0</v>
      </c>
      <c r="J165" s="12">
        <v>0</v>
      </c>
      <c r="K165" s="11">
        <v>0</v>
      </c>
      <c r="L165" s="11">
        <v>0</v>
      </c>
      <c r="M165" s="12">
        <v>69.400000000000006</v>
      </c>
      <c r="N165" s="12">
        <v>0</v>
      </c>
      <c r="O165" s="12">
        <v>0</v>
      </c>
      <c r="P165" s="12">
        <v>0</v>
      </c>
      <c r="Q165" s="12">
        <v>0</v>
      </c>
      <c r="R165" s="12">
        <v>0</v>
      </c>
      <c r="S165" s="9">
        <v>0</v>
      </c>
      <c r="T165" s="12">
        <v>0</v>
      </c>
      <c r="U165" s="12">
        <v>264.35000000000002</v>
      </c>
      <c r="V165" s="12">
        <v>0</v>
      </c>
      <c r="W165" s="12">
        <v>0</v>
      </c>
      <c r="X165" s="6">
        <v>0</v>
      </c>
      <c r="Y165" s="6">
        <v>0</v>
      </c>
      <c r="Z165" s="12">
        <v>0</v>
      </c>
      <c r="AA165" s="12">
        <v>0</v>
      </c>
      <c r="AB165" s="6">
        <v>0</v>
      </c>
      <c r="AC165" s="6">
        <v>0</v>
      </c>
      <c r="AD165" s="6">
        <v>0</v>
      </c>
      <c r="AE165" s="6">
        <v>0</v>
      </c>
      <c r="AF165" s="12">
        <v>0</v>
      </c>
      <c r="AG165" s="12">
        <v>0</v>
      </c>
      <c r="AH165" s="12">
        <v>0</v>
      </c>
      <c r="AI165" s="6">
        <f t="shared" si="7"/>
        <v>389.20000000000005</v>
      </c>
      <c r="AJ165" s="10" t="s">
        <v>29</v>
      </c>
    </row>
    <row r="166" spans="1:36" hidden="1" x14ac:dyDescent="0.3">
      <c r="A166" s="2" t="s">
        <v>117</v>
      </c>
      <c r="B166" s="3" t="s">
        <v>120</v>
      </c>
      <c r="C166" s="4" t="s">
        <v>27</v>
      </c>
      <c r="D166" s="4" t="s">
        <v>28</v>
      </c>
      <c r="E166" s="4">
        <v>2012</v>
      </c>
      <c r="F166" s="5">
        <v>0</v>
      </c>
      <c r="G166" s="5">
        <v>0</v>
      </c>
      <c r="H166" s="5"/>
      <c r="I166" s="5"/>
      <c r="J166" s="5">
        <v>0</v>
      </c>
      <c r="K166" s="6">
        <v>0</v>
      </c>
      <c r="L166" s="6">
        <v>0</v>
      </c>
      <c r="M166" s="5">
        <v>39.299999999999997</v>
      </c>
      <c r="N166" s="5"/>
      <c r="O166" s="5">
        <v>0</v>
      </c>
      <c r="P166" s="5">
        <v>0</v>
      </c>
      <c r="Q166" s="5">
        <v>0</v>
      </c>
      <c r="R166" s="5">
        <v>0</v>
      </c>
      <c r="S166" s="5">
        <v>0</v>
      </c>
      <c r="T166" s="5">
        <v>0</v>
      </c>
      <c r="U166" s="5">
        <v>17.05</v>
      </c>
      <c r="V166" s="5">
        <v>0</v>
      </c>
      <c r="W166" s="5"/>
      <c r="X166" s="6">
        <v>0</v>
      </c>
      <c r="Y166" s="6">
        <v>0</v>
      </c>
      <c r="Z166" s="6"/>
      <c r="AA166" s="6"/>
      <c r="AB166" s="6">
        <v>0</v>
      </c>
      <c r="AC166" s="6">
        <v>0</v>
      </c>
      <c r="AD166" s="6">
        <v>0</v>
      </c>
      <c r="AE166" s="6">
        <v>0</v>
      </c>
      <c r="AF166" s="6"/>
      <c r="AG166" s="6"/>
      <c r="AH166" s="6"/>
      <c r="AI166" s="6">
        <f t="shared" si="7"/>
        <v>56.349999999999994</v>
      </c>
      <c r="AJ166" s="4" t="s">
        <v>29</v>
      </c>
    </row>
    <row r="167" spans="1:36" ht="26.4" hidden="1" x14ac:dyDescent="0.3">
      <c r="A167" s="2" t="s">
        <v>147</v>
      </c>
      <c r="B167" s="3" t="s">
        <v>152</v>
      </c>
      <c r="C167" s="4" t="s">
        <v>27</v>
      </c>
      <c r="D167" s="4" t="s">
        <v>28</v>
      </c>
      <c r="E167" s="4">
        <v>2012</v>
      </c>
      <c r="F167" s="5">
        <v>371.3</v>
      </c>
      <c r="G167" s="5">
        <v>0</v>
      </c>
      <c r="H167" s="5"/>
      <c r="I167" s="5"/>
      <c r="J167" s="5">
        <v>52.8</v>
      </c>
      <c r="K167" s="6">
        <v>0</v>
      </c>
      <c r="L167" s="6">
        <v>0</v>
      </c>
      <c r="M167" s="5">
        <v>0</v>
      </c>
      <c r="N167" s="5"/>
      <c r="O167" s="5">
        <v>0</v>
      </c>
      <c r="P167" s="5">
        <v>0</v>
      </c>
      <c r="Q167" s="5">
        <v>0</v>
      </c>
      <c r="R167" s="5">
        <v>0</v>
      </c>
      <c r="S167" s="5">
        <v>0</v>
      </c>
      <c r="T167" s="5">
        <v>0</v>
      </c>
      <c r="U167" s="5">
        <v>0</v>
      </c>
      <c r="V167" s="5">
        <v>0</v>
      </c>
      <c r="W167" s="5"/>
      <c r="X167" s="6">
        <v>0</v>
      </c>
      <c r="Y167" s="6">
        <v>0</v>
      </c>
      <c r="Z167" s="6"/>
      <c r="AA167" s="6"/>
      <c r="AB167" s="6">
        <v>0</v>
      </c>
      <c r="AC167" s="6">
        <v>0</v>
      </c>
      <c r="AD167" s="6">
        <v>0</v>
      </c>
      <c r="AE167" s="6">
        <v>0</v>
      </c>
      <c r="AF167" s="6"/>
      <c r="AG167" s="6"/>
      <c r="AH167" s="6"/>
      <c r="AI167" s="6">
        <f t="shared" si="7"/>
        <v>424.1</v>
      </c>
      <c r="AJ167" s="4" t="s">
        <v>29</v>
      </c>
    </row>
    <row r="168" spans="1:36" ht="26.4" hidden="1" x14ac:dyDescent="0.3">
      <c r="A168" s="2" t="s">
        <v>147</v>
      </c>
      <c r="B168" s="3" t="s">
        <v>153</v>
      </c>
      <c r="C168" s="3" t="s">
        <v>27</v>
      </c>
      <c r="D168" s="4" t="s">
        <v>28</v>
      </c>
      <c r="E168" s="4">
        <v>2012</v>
      </c>
      <c r="F168" s="5">
        <v>125</v>
      </c>
      <c r="G168" s="5">
        <v>0</v>
      </c>
      <c r="H168" s="5"/>
      <c r="I168" s="5"/>
      <c r="J168" s="5">
        <v>57</v>
      </c>
      <c r="K168" s="6">
        <v>0</v>
      </c>
      <c r="L168" s="6">
        <v>0</v>
      </c>
      <c r="M168" s="5">
        <v>142</v>
      </c>
      <c r="N168" s="5"/>
      <c r="O168" s="5">
        <v>0</v>
      </c>
      <c r="P168" s="5">
        <v>0</v>
      </c>
      <c r="Q168" s="5">
        <v>0</v>
      </c>
      <c r="R168" s="5">
        <v>0</v>
      </c>
      <c r="S168" s="5">
        <v>0</v>
      </c>
      <c r="T168" s="5">
        <v>0</v>
      </c>
      <c r="U168" s="5">
        <v>0</v>
      </c>
      <c r="V168" s="5">
        <v>0</v>
      </c>
      <c r="W168" s="5"/>
      <c r="X168" s="6">
        <v>0</v>
      </c>
      <c r="Y168" s="6">
        <v>0</v>
      </c>
      <c r="Z168" s="6"/>
      <c r="AA168" s="6"/>
      <c r="AB168" s="6">
        <v>0</v>
      </c>
      <c r="AC168" s="6">
        <v>0</v>
      </c>
      <c r="AD168" s="6">
        <v>0</v>
      </c>
      <c r="AE168" s="6">
        <v>0</v>
      </c>
      <c r="AF168" s="6"/>
      <c r="AG168" s="6"/>
      <c r="AH168" s="6"/>
      <c r="AI168" s="6">
        <f t="shared" si="7"/>
        <v>324</v>
      </c>
      <c r="AJ168" s="4" t="s">
        <v>29</v>
      </c>
    </row>
    <row r="169" spans="1:36" ht="39.6" hidden="1" x14ac:dyDescent="0.3">
      <c r="A169" s="2" t="s">
        <v>147</v>
      </c>
      <c r="B169" s="3" t="s">
        <v>154</v>
      </c>
      <c r="C169" s="4" t="s">
        <v>27</v>
      </c>
      <c r="D169" s="4" t="s">
        <v>32</v>
      </c>
      <c r="E169" s="4">
        <v>2012</v>
      </c>
      <c r="F169" s="5">
        <v>0</v>
      </c>
      <c r="G169" s="5">
        <v>0</v>
      </c>
      <c r="H169" s="5"/>
      <c r="I169" s="5"/>
      <c r="J169" s="5">
        <v>188</v>
      </c>
      <c r="K169" s="6">
        <v>0</v>
      </c>
      <c r="L169" s="6">
        <v>0</v>
      </c>
      <c r="M169" s="5">
        <v>0</v>
      </c>
      <c r="N169" s="5"/>
      <c r="O169" s="5">
        <v>0</v>
      </c>
      <c r="P169" s="5">
        <v>1068</v>
      </c>
      <c r="Q169" s="5">
        <v>0</v>
      </c>
      <c r="R169" s="5">
        <v>0</v>
      </c>
      <c r="S169" s="5">
        <v>0</v>
      </c>
      <c r="T169" s="5">
        <v>0</v>
      </c>
      <c r="U169" s="5">
        <v>0</v>
      </c>
      <c r="V169" s="5">
        <v>0</v>
      </c>
      <c r="W169" s="5"/>
      <c r="X169" s="6">
        <v>0</v>
      </c>
      <c r="Y169" s="6">
        <v>0</v>
      </c>
      <c r="Z169" s="6"/>
      <c r="AA169" s="6"/>
      <c r="AB169" s="6">
        <v>0</v>
      </c>
      <c r="AC169" s="6">
        <v>0</v>
      </c>
      <c r="AD169" s="6">
        <v>0</v>
      </c>
      <c r="AE169" s="6">
        <v>0</v>
      </c>
      <c r="AF169" s="6"/>
      <c r="AG169" s="6"/>
      <c r="AH169" s="6"/>
      <c r="AI169" s="6">
        <f t="shared" si="7"/>
        <v>1256</v>
      </c>
      <c r="AJ169" s="4" t="s">
        <v>29</v>
      </c>
    </row>
    <row r="170" spans="1:36" ht="26.4" hidden="1" x14ac:dyDescent="0.3">
      <c r="A170" s="2" t="s">
        <v>147</v>
      </c>
      <c r="B170" s="3" t="s">
        <v>155</v>
      </c>
      <c r="C170" s="3" t="s">
        <v>27</v>
      </c>
      <c r="D170" s="4" t="s">
        <v>28</v>
      </c>
      <c r="E170" s="4">
        <v>2012</v>
      </c>
      <c r="F170" s="5">
        <v>0.22500000000000001</v>
      </c>
      <c r="G170" s="5">
        <v>0</v>
      </c>
      <c r="H170" s="5"/>
      <c r="I170" s="5"/>
      <c r="J170" s="5">
        <v>0</v>
      </c>
      <c r="K170" s="6">
        <v>0</v>
      </c>
      <c r="L170" s="6">
        <v>0</v>
      </c>
      <c r="M170" s="5">
        <v>0</v>
      </c>
      <c r="N170" s="5"/>
      <c r="O170" s="5">
        <v>0</v>
      </c>
      <c r="P170" s="5">
        <v>0</v>
      </c>
      <c r="Q170" s="5">
        <v>0</v>
      </c>
      <c r="R170" s="5">
        <v>0</v>
      </c>
      <c r="S170" s="5">
        <v>0</v>
      </c>
      <c r="T170" s="5">
        <v>0</v>
      </c>
      <c r="U170" s="5">
        <v>0</v>
      </c>
      <c r="V170" s="5">
        <v>0</v>
      </c>
      <c r="W170" s="5"/>
      <c r="X170" s="6">
        <v>0</v>
      </c>
      <c r="Y170" s="6">
        <v>0</v>
      </c>
      <c r="Z170" s="6"/>
      <c r="AA170" s="6"/>
      <c r="AB170" s="6">
        <v>0</v>
      </c>
      <c r="AC170" s="6">
        <v>0</v>
      </c>
      <c r="AD170" s="6">
        <v>0</v>
      </c>
      <c r="AE170" s="6">
        <v>0</v>
      </c>
      <c r="AF170" s="6"/>
      <c r="AG170" s="6"/>
      <c r="AH170" s="6"/>
      <c r="AI170" s="6">
        <f t="shared" si="7"/>
        <v>0.22500000000000001</v>
      </c>
      <c r="AJ170" s="4" t="s">
        <v>38</v>
      </c>
    </row>
    <row r="171" spans="1:36" ht="78" hidden="1" x14ac:dyDescent="0.3">
      <c r="A171" s="28" t="s">
        <v>45</v>
      </c>
      <c r="B171" s="29" t="s">
        <v>680</v>
      </c>
      <c r="C171" s="27" t="s">
        <v>354</v>
      </c>
      <c r="D171" s="28" t="s">
        <v>32</v>
      </c>
      <c r="E171" s="28">
        <v>2019</v>
      </c>
      <c r="F171" s="28">
        <v>0.5</v>
      </c>
      <c r="G171" s="28">
        <v>0</v>
      </c>
      <c r="H171" s="28">
        <v>0</v>
      </c>
      <c r="I171" s="28">
        <v>0</v>
      </c>
      <c r="J171" s="28">
        <v>0</v>
      </c>
      <c r="K171" s="28">
        <v>0</v>
      </c>
      <c r="L171" s="28">
        <v>0</v>
      </c>
      <c r="M171" s="28">
        <v>0</v>
      </c>
      <c r="N171" s="28">
        <v>0</v>
      </c>
      <c r="O171" s="28">
        <v>0</v>
      </c>
      <c r="P171" s="28">
        <v>0</v>
      </c>
      <c r="Q171" s="28">
        <v>0</v>
      </c>
      <c r="R171" s="28">
        <v>0</v>
      </c>
      <c r="S171" s="28">
        <v>0</v>
      </c>
      <c r="T171" s="28">
        <v>0</v>
      </c>
      <c r="U171" s="28">
        <v>0</v>
      </c>
      <c r="V171" s="28">
        <v>0</v>
      </c>
      <c r="W171" s="30">
        <v>0</v>
      </c>
      <c r="X171" s="28">
        <v>0</v>
      </c>
      <c r="Y171" s="28">
        <v>0</v>
      </c>
      <c r="Z171" s="27">
        <v>0</v>
      </c>
      <c r="AA171" s="28">
        <v>0</v>
      </c>
      <c r="AB171" s="28">
        <v>0</v>
      </c>
      <c r="AC171" s="28">
        <v>0</v>
      </c>
      <c r="AD171" s="28">
        <v>0</v>
      </c>
      <c r="AE171" s="28">
        <v>0</v>
      </c>
      <c r="AF171" s="26">
        <v>0</v>
      </c>
      <c r="AG171" s="26">
        <v>0</v>
      </c>
      <c r="AH171" s="26">
        <v>0</v>
      </c>
      <c r="AI171" s="26">
        <f t="shared" si="7"/>
        <v>0.5</v>
      </c>
      <c r="AJ171" s="27" t="s">
        <v>294</v>
      </c>
    </row>
    <row r="172" spans="1:36" ht="31.2" hidden="1" x14ac:dyDescent="0.3">
      <c r="A172" s="28" t="s">
        <v>45</v>
      </c>
      <c r="B172" s="29" t="s">
        <v>700</v>
      </c>
      <c r="C172" s="27" t="s">
        <v>354</v>
      </c>
      <c r="D172" s="28" t="s">
        <v>28</v>
      </c>
      <c r="E172" s="28">
        <v>2007</v>
      </c>
      <c r="F172" s="28">
        <v>0.5</v>
      </c>
      <c r="G172" s="28">
        <v>0</v>
      </c>
      <c r="H172" s="28">
        <v>0</v>
      </c>
      <c r="I172" s="28">
        <v>0</v>
      </c>
      <c r="J172" s="28">
        <v>0</v>
      </c>
      <c r="K172" s="28">
        <v>0</v>
      </c>
      <c r="L172" s="28">
        <v>0</v>
      </c>
      <c r="M172" s="28">
        <v>0</v>
      </c>
      <c r="N172" s="28">
        <v>0</v>
      </c>
      <c r="O172" s="28">
        <v>0</v>
      </c>
      <c r="P172" s="28">
        <v>0</v>
      </c>
      <c r="Q172" s="28">
        <v>0</v>
      </c>
      <c r="R172" s="28">
        <v>0</v>
      </c>
      <c r="S172" s="28">
        <v>0</v>
      </c>
      <c r="T172" s="28">
        <v>0</v>
      </c>
      <c r="U172" s="28">
        <v>0</v>
      </c>
      <c r="V172" s="28">
        <v>0</v>
      </c>
      <c r="W172" s="28">
        <v>0</v>
      </c>
      <c r="X172" s="28">
        <v>0</v>
      </c>
      <c r="Y172" s="28">
        <v>0</v>
      </c>
      <c r="Z172" s="28">
        <v>0</v>
      </c>
      <c r="AA172" s="28">
        <v>0</v>
      </c>
      <c r="AB172" s="28">
        <v>0</v>
      </c>
      <c r="AC172" s="28">
        <v>0</v>
      </c>
      <c r="AD172" s="28">
        <v>0</v>
      </c>
      <c r="AE172" s="28">
        <v>0</v>
      </c>
      <c r="AF172" s="28">
        <v>0</v>
      </c>
      <c r="AG172" s="26">
        <v>0</v>
      </c>
      <c r="AH172" s="28">
        <v>0</v>
      </c>
      <c r="AI172" s="26">
        <f>SUM(F172:AH172)</f>
        <v>0.5</v>
      </c>
      <c r="AJ172" s="27" t="s">
        <v>294</v>
      </c>
    </row>
    <row r="173" spans="1:36" ht="31.2" hidden="1" x14ac:dyDescent="0.3">
      <c r="A173" s="10" t="s">
        <v>75</v>
      </c>
      <c r="B173" s="10" t="s">
        <v>456</v>
      </c>
      <c r="C173" s="10" t="s">
        <v>446</v>
      </c>
      <c r="D173" s="10" t="s">
        <v>28</v>
      </c>
      <c r="E173" s="10">
        <v>2011</v>
      </c>
      <c r="F173" s="12">
        <v>0</v>
      </c>
      <c r="G173" s="5">
        <v>0</v>
      </c>
      <c r="H173" s="5">
        <v>0</v>
      </c>
      <c r="I173" s="5">
        <v>0</v>
      </c>
      <c r="J173" s="12">
        <v>0</v>
      </c>
      <c r="K173" s="11">
        <v>0</v>
      </c>
      <c r="L173" s="12">
        <v>0</v>
      </c>
      <c r="M173" s="12">
        <v>0</v>
      </c>
      <c r="N173" s="12">
        <v>0</v>
      </c>
      <c r="O173" s="12">
        <v>0</v>
      </c>
      <c r="P173" s="12">
        <v>0</v>
      </c>
      <c r="Q173" s="12">
        <v>0</v>
      </c>
      <c r="R173" s="12">
        <v>0</v>
      </c>
      <c r="S173" s="12">
        <v>0</v>
      </c>
      <c r="T173" s="12">
        <v>0</v>
      </c>
      <c r="U173" s="12">
        <v>0</v>
      </c>
      <c r="V173" s="12">
        <v>0</v>
      </c>
      <c r="W173" s="12">
        <v>0</v>
      </c>
      <c r="X173" s="12">
        <v>0</v>
      </c>
      <c r="Y173" s="12">
        <v>0</v>
      </c>
      <c r="Z173" s="12">
        <v>0</v>
      </c>
      <c r="AA173" s="12">
        <v>0</v>
      </c>
      <c r="AB173" s="12">
        <v>0</v>
      </c>
      <c r="AC173" s="12">
        <v>0</v>
      </c>
      <c r="AD173" s="12">
        <v>0</v>
      </c>
      <c r="AE173" s="12">
        <v>0</v>
      </c>
      <c r="AF173" s="12">
        <v>0</v>
      </c>
      <c r="AG173" s="12">
        <v>0</v>
      </c>
      <c r="AH173" s="12">
        <v>0</v>
      </c>
      <c r="AI173" s="6">
        <f t="shared" ref="AI173:AI192" si="8">SUM(F173:AE173)</f>
        <v>0</v>
      </c>
      <c r="AJ173" s="10" t="s">
        <v>66</v>
      </c>
    </row>
    <row r="174" spans="1:36" ht="31.2" hidden="1" x14ac:dyDescent="0.3">
      <c r="A174" s="10" t="s">
        <v>75</v>
      </c>
      <c r="B174" s="10" t="s">
        <v>498</v>
      </c>
      <c r="C174" s="10" t="s">
        <v>467</v>
      </c>
      <c r="D174" s="10" t="s">
        <v>28</v>
      </c>
      <c r="E174" s="10">
        <v>2011</v>
      </c>
      <c r="F174" s="11">
        <v>0</v>
      </c>
      <c r="G174" s="5">
        <v>0</v>
      </c>
      <c r="H174" s="5">
        <v>0</v>
      </c>
      <c r="I174" s="5">
        <v>0</v>
      </c>
      <c r="J174" s="12">
        <v>0</v>
      </c>
      <c r="K174" s="11">
        <v>0</v>
      </c>
      <c r="L174" s="11">
        <v>0</v>
      </c>
      <c r="M174" s="12">
        <v>0</v>
      </c>
      <c r="N174" s="12">
        <v>0</v>
      </c>
      <c r="O174" s="12">
        <v>0</v>
      </c>
      <c r="P174" s="12">
        <v>0</v>
      </c>
      <c r="Q174" s="12">
        <v>0</v>
      </c>
      <c r="R174" s="12">
        <v>0</v>
      </c>
      <c r="S174" s="9">
        <v>0</v>
      </c>
      <c r="T174" s="12">
        <v>0</v>
      </c>
      <c r="U174" s="12">
        <v>0</v>
      </c>
      <c r="V174" s="12">
        <v>0</v>
      </c>
      <c r="W174" s="12">
        <v>0</v>
      </c>
      <c r="X174" s="6">
        <v>0</v>
      </c>
      <c r="Y174" s="6">
        <v>0</v>
      </c>
      <c r="Z174" s="12">
        <v>0</v>
      </c>
      <c r="AA174" s="12">
        <v>0</v>
      </c>
      <c r="AB174" s="6">
        <v>0</v>
      </c>
      <c r="AC174" s="6">
        <v>0</v>
      </c>
      <c r="AD174" s="6">
        <v>0</v>
      </c>
      <c r="AE174" s="6">
        <v>0</v>
      </c>
      <c r="AF174" s="12">
        <v>0</v>
      </c>
      <c r="AG174" s="12">
        <v>0</v>
      </c>
      <c r="AH174" s="12">
        <v>0</v>
      </c>
      <c r="AI174" s="6">
        <f t="shared" si="8"/>
        <v>0</v>
      </c>
      <c r="AJ174" s="10" t="s">
        <v>227</v>
      </c>
    </row>
    <row r="175" spans="1:36" hidden="1" x14ac:dyDescent="0.3">
      <c r="A175" s="2" t="s">
        <v>147</v>
      </c>
      <c r="B175" s="3" t="s">
        <v>172</v>
      </c>
      <c r="C175" s="4" t="s">
        <v>27</v>
      </c>
      <c r="D175" s="4" t="s">
        <v>32</v>
      </c>
      <c r="E175" s="4">
        <v>2012</v>
      </c>
      <c r="F175" s="5">
        <v>242.2</v>
      </c>
      <c r="G175" s="5">
        <v>0</v>
      </c>
      <c r="H175" s="5"/>
      <c r="I175" s="5"/>
      <c r="J175" s="5">
        <v>0</v>
      </c>
      <c r="K175" s="6">
        <v>0</v>
      </c>
      <c r="L175" s="6">
        <v>0</v>
      </c>
      <c r="M175" s="5">
        <v>136</v>
      </c>
      <c r="N175" s="5"/>
      <c r="O175" s="5">
        <v>0</v>
      </c>
      <c r="P175" s="5">
        <v>0</v>
      </c>
      <c r="Q175" s="5">
        <v>0</v>
      </c>
      <c r="R175" s="5">
        <v>0</v>
      </c>
      <c r="S175" s="5">
        <v>0</v>
      </c>
      <c r="T175" s="5">
        <v>0</v>
      </c>
      <c r="U175" s="5">
        <v>0</v>
      </c>
      <c r="V175" s="5">
        <v>0</v>
      </c>
      <c r="W175" s="5"/>
      <c r="X175" s="6">
        <v>0</v>
      </c>
      <c r="Y175" s="6">
        <v>0</v>
      </c>
      <c r="Z175" s="6"/>
      <c r="AA175" s="6"/>
      <c r="AB175" s="6">
        <v>0</v>
      </c>
      <c r="AC175" s="6">
        <v>0</v>
      </c>
      <c r="AD175" s="6">
        <v>0</v>
      </c>
      <c r="AE175" s="6">
        <v>0</v>
      </c>
      <c r="AF175" s="6"/>
      <c r="AG175" s="6"/>
      <c r="AH175" s="6"/>
      <c r="AI175" s="6">
        <f t="shared" si="8"/>
        <v>378.2</v>
      </c>
      <c r="AJ175" s="4" t="s">
        <v>29</v>
      </c>
    </row>
    <row r="176" spans="1:36" ht="52.8" hidden="1" x14ac:dyDescent="0.3">
      <c r="A176" s="2" t="s">
        <v>147</v>
      </c>
      <c r="B176" s="3" t="s">
        <v>175</v>
      </c>
      <c r="C176" s="4" t="s">
        <v>27</v>
      </c>
      <c r="D176" s="4" t="s">
        <v>32</v>
      </c>
      <c r="E176" s="4">
        <v>2012</v>
      </c>
      <c r="F176" s="5">
        <v>0</v>
      </c>
      <c r="G176" s="5">
        <v>0</v>
      </c>
      <c r="H176" s="5"/>
      <c r="I176" s="5"/>
      <c r="J176" s="5">
        <v>0</v>
      </c>
      <c r="K176" s="6">
        <v>0</v>
      </c>
      <c r="L176" s="6">
        <v>0</v>
      </c>
      <c r="M176" s="5">
        <v>0</v>
      </c>
      <c r="N176" s="5"/>
      <c r="O176" s="5">
        <v>0</v>
      </c>
      <c r="P176" s="5">
        <v>1068</v>
      </c>
      <c r="Q176" s="5">
        <v>0</v>
      </c>
      <c r="R176" s="5">
        <v>0</v>
      </c>
      <c r="S176" s="5">
        <v>0</v>
      </c>
      <c r="T176" s="5">
        <v>0</v>
      </c>
      <c r="U176" s="5">
        <v>0</v>
      </c>
      <c r="V176" s="5">
        <v>0</v>
      </c>
      <c r="W176" s="5"/>
      <c r="X176" s="6">
        <v>0</v>
      </c>
      <c r="Y176" s="6">
        <v>0</v>
      </c>
      <c r="Z176" s="6"/>
      <c r="AA176" s="6"/>
      <c r="AB176" s="6">
        <v>0</v>
      </c>
      <c r="AC176" s="6">
        <v>0</v>
      </c>
      <c r="AD176" s="6">
        <v>0</v>
      </c>
      <c r="AE176" s="6">
        <v>0</v>
      </c>
      <c r="AF176" s="6"/>
      <c r="AG176" s="6"/>
      <c r="AH176" s="6"/>
      <c r="AI176" s="6">
        <f t="shared" si="8"/>
        <v>1068</v>
      </c>
      <c r="AJ176" s="4" t="s">
        <v>29</v>
      </c>
    </row>
    <row r="177" spans="1:36" ht="26.4" hidden="1" x14ac:dyDescent="0.3">
      <c r="A177" s="2" t="s">
        <v>147</v>
      </c>
      <c r="B177" s="7" t="s">
        <v>183</v>
      </c>
      <c r="C177" s="8" t="s">
        <v>27</v>
      </c>
      <c r="D177" s="8" t="s">
        <v>28</v>
      </c>
      <c r="E177" s="8">
        <v>2012</v>
      </c>
      <c r="F177" s="9">
        <v>85</v>
      </c>
      <c r="G177" s="5">
        <v>0</v>
      </c>
      <c r="H177" s="5"/>
      <c r="I177" s="5"/>
      <c r="J177" s="9">
        <v>49.7</v>
      </c>
      <c r="K177" s="6">
        <v>0</v>
      </c>
      <c r="L177" s="6">
        <v>0</v>
      </c>
      <c r="M177" s="9">
        <v>196.5</v>
      </c>
      <c r="N177" s="9"/>
      <c r="O177" s="9">
        <v>0</v>
      </c>
      <c r="P177" s="9">
        <v>0</v>
      </c>
      <c r="Q177" s="9">
        <v>0</v>
      </c>
      <c r="R177" s="9">
        <v>0</v>
      </c>
      <c r="S177" s="9">
        <v>0</v>
      </c>
      <c r="T177" s="9">
        <v>0</v>
      </c>
      <c r="U177" s="9">
        <v>0</v>
      </c>
      <c r="V177" s="9">
        <v>0</v>
      </c>
      <c r="W177" s="9"/>
      <c r="X177" s="6">
        <v>0</v>
      </c>
      <c r="Y177" s="6">
        <v>0</v>
      </c>
      <c r="Z177" s="6"/>
      <c r="AA177" s="6"/>
      <c r="AB177" s="6">
        <v>0</v>
      </c>
      <c r="AC177" s="6">
        <v>0</v>
      </c>
      <c r="AD177" s="6">
        <v>0</v>
      </c>
      <c r="AE177" s="6">
        <v>0</v>
      </c>
      <c r="AF177" s="6"/>
      <c r="AG177" s="6"/>
      <c r="AH177" s="6"/>
      <c r="AI177" s="6">
        <f t="shared" si="8"/>
        <v>331.2</v>
      </c>
      <c r="AJ177" s="8" t="s">
        <v>29</v>
      </c>
    </row>
    <row r="178" spans="1:36" ht="31.2" hidden="1" x14ac:dyDescent="0.3">
      <c r="A178" s="10" t="s">
        <v>147</v>
      </c>
      <c r="B178" s="10" t="s">
        <v>253</v>
      </c>
      <c r="C178" s="10" t="s">
        <v>204</v>
      </c>
      <c r="D178" s="10" t="s">
        <v>28</v>
      </c>
      <c r="E178" s="10">
        <v>2012</v>
      </c>
      <c r="F178" s="11">
        <v>1</v>
      </c>
      <c r="G178" s="5">
        <v>0</v>
      </c>
      <c r="H178" s="5"/>
      <c r="I178" s="5"/>
      <c r="J178" s="12">
        <v>0</v>
      </c>
      <c r="K178" s="11">
        <v>0</v>
      </c>
      <c r="L178" s="12">
        <v>0</v>
      </c>
      <c r="M178" s="12">
        <v>0</v>
      </c>
      <c r="N178" s="12"/>
      <c r="O178" s="12">
        <v>0</v>
      </c>
      <c r="P178" s="12">
        <v>0</v>
      </c>
      <c r="Q178" s="12">
        <v>0</v>
      </c>
      <c r="R178" s="12">
        <v>0</v>
      </c>
      <c r="S178" s="9">
        <v>0</v>
      </c>
      <c r="T178" s="12">
        <v>0</v>
      </c>
      <c r="U178" s="12">
        <v>0</v>
      </c>
      <c r="V178" s="12">
        <v>0</v>
      </c>
      <c r="W178" s="12"/>
      <c r="X178" s="12">
        <v>0</v>
      </c>
      <c r="Y178" s="12">
        <v>0</v>
      </c>
      <c r="Z178" s="12"/>
      <c r="AA178" s="12"/>
      <c r="AB178" s="12">
        <v>0</v>
      </c>
      <c r="AC178" s="12">
        <v>0</v>
      </c>
      <c r="AD178" s="12">
        <v>0</v>
      </c>
      <c r="AE178" s="12">
        <v>0</v>
      </c>
      <c r="AF178" s="12"/>
      <c r="AG178" s="12"/>
      <c r="AH178" s="12"/>
      <c r="AI178" s="6">
        <f t="shared" si="8"/>
        <v>1</v>
      </c>
      <c r="AJ178" s="10" t="s">
        <v>38</v>
      </c>
    </row>
    <row r="179" spans="1:36" ht="46.8" hidden="1" x14ac:dyDescent="0.3">
      <c r="A179" s="10" t="s">
        <v>147</v>
      </c>
      <c r="B179" s="10" t="s">
        <v>254</v>
      </c>
      <c r="C179" s="10" t="s">
        <v>204</v>
      </c>
      <c r="D179" s="10" t="s">
        <v>28</v>
      </c>
      <c r="E179" s="10">
        <v>2012</v>
      </c>
      <c r="F179" s="11">
        <v>0</v>
      </c>
      <c r="G179" s="5">
        <v>0</v>
      </c>
      <c r="H179" s="5"/>
      <c r="I179" s="5"/>
      <c r="J179" s="12">
        <v>12.01</v>
      </c>
      <c r="K179" s="11">
        <v>0</v>
      </c>
      <c r="L179" s="12">
        <v>0</v>
      </c>
      <c r="M179" s="12">
        <v>0</v>
      </c>
      <c r="N179" s="12"/>
      <c r="O179" s="12">
        <v>0</v>
      </c>
      <c r="P179" s="12">
        <v>0</v>
      </c>
      <c r="Q179" s="12">
        <v>0</v>
      </c>
      <c r="R179" s="12">
        <v>0</v>
      </c>
      <c r="S179" s="9">
        <v>0</v>
      </c>
      <c r="T179" s="12">
        <v>10.07</v>
      </c>
      <c r="U179" s="12">
        <v>0</v>
      </c>
      <c r="V179" s="12">
        <v>0</v>
      </c>
      <c r="W179" s="12"/>
      <c r="X179" s="12">
        <v>0</v>
      </c>
      <c r="Y179" s="12">
        <v>0</v>
      </c>
      <c r="Z179" s="12"/>
      <c r="AA179" s="12"/>
      <c r="AB179" s="12">
        <v>0</v>
      </c>
      <c r="AC179" s="12">
        <v>0</v>
      </c>
      <c r="AD179" s="12">
        <v>0</v>
      </c>
      <c r="AE179" s="12">
        <v>0</v>
      </c>
      <c r="AF179" s="12"/>
      <c r="AG179" s="12"/>
      <c r="AH179" s="12"/>
      <c r="AI179" s="6">
        <f t="shared" si="8"/>
        <v>22.08</v>
      </c>
      <c r="AJ179" s="10" t="s">
        <v>29</v>
      </c>
    </row>
    <row r="180" spans="1:36" ht="31.2" hidden="1" x14ac:dyDescent="0.3">
      <c r="A180" s="10" t="s">
        <v>147</v>
      </c>
      <c r="B180" s="10" t="s">
        <v>288</v>
      </c>
      <c r="C180" s="10" t="s">
        <v>204</v>
      </c>
      <c r="D180" s="10" t="s">
        <v>28</v>
      </c>
      <c r="E180" s="10">
        <v>2012</v>
      </c>
      <c r="F180" s="11">
        <v>1</v>
      </c>
      <c r="G180" s="5">
        <v>0</v>
      </c>
      <c r="H180" s="5"/>
      <c r="I180" s="5"/>
      <c r="J180" s="12">
        <v>0</v>
      </c>
      <c r="K180" s="11">
        <v>0</v>
      </c>
      <c r="L180" s="12">
        <v>0</v>
      </c>
      <c r="M180" s="12">
        <v>0</v>
      </c>
      <c r="N180" s="12"/>
      <c r="O180" s="12">
        <v>0</v>
      </c>
      <c r="P180" s="12">
        <v>0</v>
      </c>
      <c r="Q180" s="12">
        <v>0</v>
      </c>
      <c r="R180" s="12">
        <v>0</v>
      </c>
      <c r="S180" s="9">
        <v>0</v>
      </c>
      <c r="T180" s="12">
        <v>0</v>
      </c>
      <c r="U180" s="12">
        <v>0</v>
      </c>
      <c r="V180" s="12">
        <v>0</v>
      </c>
      <c r="W180" s="12"/>
      <c r="X180" s="12">
        <v>0</v>
      </c>
      <c r="Y180" s="12">
        <v>0</v>
      </c>
      <c r="Z180" s="12"/>
      <c r="AA180" s="12"/>
      <c r="AB180" s="12">
        <v>0</v>
      </c>
      <c r="AC180" s="12">
        <v>0</v>
      </c>
      <c r="AD180" s="12">
        <v>0</v>
      </c>
      <c r="AE180" s="12">
        <v>0</v>
      </c>
      <c r="AF180" s="12"/>
      <c r="AG180" s="12"/>
      <c r="AH180" s="12"/>
      <c r="AI180" s="6">
        <f t="shared" si="8"/>
        <v>1</v>
      </c>
      <c r="AJ180" s="10" t="s">
        <v>38</v>
      </c>
    </row>
    <row r="181" spans="1:36" ht="31.2" hidden="1" x14ac:dyDescent="0.3">
      <c r="A181" s="10" t="s">
        <v>314</v>
      </c>
      <c r="B181" s="10" t="s">
        <v>317</v>
      </c>
      <c r="C181" s="10" t="s">
        <v>293</v>
      </c>
      <c r="D181" s="10" t="s">
        <v>28</v>
      </c>
      <c r="E181" s="10">
        <v>2012</v>
      </c>
      <c r="F181" s="11">
        <v>0</v>
      </c>
      <c r="G181" s="5">
        <v>0</v>
      </c>
      <c r="H181" s="5"/>
      <c r="I181" s="5"/>
      <c r="J181" s="12">
        <v>0</v>
      </c>
      <c r="K181" s="11">
        <v>0</v>
      </c>
      <c r="L181" s="12">
        <v>0</v>
      </c>
      <c r="M181" s="12">
        <v>0</v>
      </c>
      <c r="N181" s="12"/>
      <c r="O181" s="12">
        <v>0</v>
      </c>
      <c r="P181" s="12">
        <v>0</v>
      </c>
      <c r="Q181" s="11">
        <v>0.9</v>
      </c>
      <c r="R181" s="12">
        <v>0</v>
      </c>
      <c r="S181" s="12">
        <v>0</v>
      </c>
      <c r="T181" s="12">
        <v>0</v>
      </c>
      <c r="U181" s="12">
        <v>0</v>
      </c>
      <c r="V181" s="12">
        <v>0</v>
      </c>
      <c r="W181" s="12"/>
      <c r="X181" s="12">
        <v>0</v>
      </c>
      <c r="Y181" s="12">
        <v>0</v>
      </c>
      <c r="Z181" s="12"/>
      <c r="AA181" s="12"/>
      <c r="AB181" s="12">
        <v>0</v>
      </c>
      <c r="AC181" s="12">
        <v>0</v>
      </c>
      <c r="AD181" s="11">
        <v>0</v>
      </c>
      <c r="AE181" s="12">
        <v>0</v>
      </c>
      <c r="AF181" s="12"/>
      <c r="AG181" s="12"/>
      <c r="AH181" s="12"/>
      <c r="AI181" s="6">
        <f t="shared" si="8"/>
        <v>0.9</v>
      </c>
      <c r="AJ181" s="10" t="s">
        <v>294</v>
      </c>
    </row>
    <row r="182" spans="1:36" ht="31.2" hidden="1" x14ac:dyDescent="0.3">
      <c r="A182" s="10" t="s">
        <v>117</v>
      </c>
      <c r="B182" s="10" t="s">
        <v>320</v>
      </c>
      <c r="C182" s="10" t="s">
        <v>293</v>
      </c>
      <c r="D182" s="10" t="s">
        <v>28</v>
      </c>
      <c r="E182" s="10">
        <v>2012</v>
      </c>
      <c r="F182" s="11">
        <v>0</v>
      </c>
      <c r="G182" s="5">
        <v>0</v>
      </c>
      <c r="H182" s="5"/>
      <c r="I182" s="5"/>
      <c r="J182" s="12">
        <v>0</v>
      </c>
      <c r="K182" s="11">
        <v>0</v>
      </c>
      <c r="L182" s="12">
        <v>0</v>
      </c>
      <c r="M182" s="12">
        <v>0</v>
      </c>
      <c r="N182" s="12"/>
      <c r="O182" s="12">
        <v>0</v>
      </c>
      <c r="P182" s="12">
        <v>0</v>
      </c>
      <c r="Q182" s="11">
        <v>1</v>
      </c>
      <c r="R182" s="12">
        <v>0</v>
      </c>
      <c r="S182" s="12">
        <v>0</v>
      </c>
      <c r="T182" s="12">
        <v>0</v>
      </c>
      <c r="U182" s="12">
        <v>0</v>
      </c>
      <c r="V182" s="12">
        <v>0</v>
      </c>
      <c r="W182" s="12"/>
      <c r="X182" s="12">
        <v>0</v>
      </c>
      <c r="Y182" s="12">
        <v>0</v>
      </c>
      <c r="Z182" s="12"/>
      <c r="AA182" s="12"/>
      <c r="AB182" s="12">
        <v>0</v>
      </c>
      <c r="AC182" s="12">
        <v>0</v>
      </c>
      <c r="AD182" s="11">
        <v>0</v>
      </c>
      <c r="AE182" s="12">
        <v>0</v>
      </c>
      <c r="AF182" s="12"/>
      <c r="AG182" s="12"/>
      <c r="AH182" s="12"/>
      <c r="AI182" s="6">
        <f t="shared" si="8"/>
        <v>1</v>
      </c>
      <c r="AJ182" s="10" t="s">
        <v>294</v>
      </c>
    </row>
    <row r="183" spans="1:36" ht="31.2" hidden="1" x14ac:dyDescent="0.3">
      <c r="A183" s="10" t="s">
        <v>25</v>
      </c>
      <c r="B183" s="10" t="s">
        <v>363</v>
      </c>
      <c r="C183" s="10" t="s">
        <v>364</v>
      </c>
      <c r="D183" s="10" t="s">
        <v>32</v>
      </c>
      <c r="E183" s="10">
        <v>2012</v>
      </c>
      <c r="F183" s="11">
        <v>0</v>
      </c>
      <c r="G183" s="5">
        <v>0</v>
      </c>
      <c r="H183" s="5"/>
      <c r="I183" s="5"/>
      <c r="J183" s="11">
        <v>0</v>
      </c>
      <c r="K183" s="11">
        <v>0</v>
      </c>
      <c r="L183" s="12">
        <v>0</v>
      </c>
      <c r="M183" s="12">
        <v>3</v>
      </c>
      <c r="N183" s="12"/>
      <c r="O183" s="12">
        <v>0</v>
      </c>
      <c r="P183" s="12">
        <v>0</v>
      </c>
      <c r="Q183" s="11">
        <v>0</v>
      </c>
      <c r="R183" s="12">
        <v>0</v>
      </c>
      <c r="S183" s="12">
        <v>0</v>
      </c>
      <c r="T183" s="12">
        <v>0</v>
      </c>
      <c r="U183" s="12">
        <v>4.2</v>
      </c>
      <c r="V183" s="12">
        <v>0</v>
      </c>
      <c r="W183" s="12"/>
      <c r="X183" s="12">
        <v>0</v>
      </c>
      <c r="Y183" s="12">
        <v>0</v>
      </c>
      <c r="Z183" s="12"/>
      <c r="AA183" s="12"/>
      <c r="AB183" s="11">
        <v>0</v>
      </c>
      <c r="AC183" s="12">
        <v>0</v>
      </c>
      <c r="AD183" s="12">
        <v>0</v>
      </c>
      <c r="AE183" s="12">
        <v>0</v>
      </c>
      <c r="AF183" s="12"/>
      <c r="AG183" s="12"/>
      <c r="AH183" s="12"/>
      <c r="AI183" s="6">
        <f t="shared" si="8"/>
        <v>7.2</v>
      </c>
      <c r="AJ183" s="10" t="s">
        <v>38</v>
      </c>
    </row>
    <row r="184" spans="1:36" ht="31.2" hidden="1" x14ac:dyDescent="0.3">
      <c r="A184" s="10" t="s">
        <v>147</v>
      </c>
      <c r="B184" s="10" t="s">
        <v>422</v>
      </c>
      <c r="C184" s="10" t="s">
        <v>364</v>
      </c>
      <c r="D184" s="10" t="s">
        <v>28</v>
      </c>
      <c r="E184" s="10">
        <v>2012</v>
      </c>
      <c r="F184" s="11">
        <v>100</v>
      </c>
      <c r="G184" s="5">
        <v>0</v>
      </c>
      <c r="H184" s="5"/>
      <c r="I184" s="5"/>
      <c r="J184" s="11">
        <v>22</v>
      </c>
      <c r="K184" s="11">
        <v>0</v>
      </c>
      <c r="L184" s="12">
        <v>0</v>
      </c>
      <c r="M184" s="12">
        <v>0</v>
      </c>
      <c r="N184" s="12"/>
      <c r="O184" s="12">
        <v>0</v>
      </c>
      <c r="P184" s="12">
        <v>0</v>
      </c>
      <c r="Q184" s="11">
        <v>0</v>
      </c>
      <c r="R184" s="12">
        <v>0</v>
      </c>
      <c r="S184" s="12">
        <v>0</v>
      </c>
      <c r="T184" s="12">
        <v>0</v>
      </c>
      <c r="U184" s="12">
        <v>0</v>
      </c>
      <c r="V184" s="12">
        <v>0</v>
      </c>
      <c r="W184" s="12"/>
      <c r="X184" s="12">
        <v>0</v>
      </c>
      <c r="Y184" s="12">
        <v>0</v>
      </c>
      <c r="Z184" s="12"/>
      <c r="AA184" s="12"/>
      <c r="AB184" s="11">
        <v>0</v>
      </c>
      <c r="AC184" s="12">
        <v>0</v>
      </c>
      <c r="AD184" s="12">
        <v>0</v>
      </c>
      <c r="AE184" s="12">
        <v>14</v>
      </c>
      <c r="AF184" s="12"/>
      <c r="AG184" s="12"/>
      <c r="AH184" s="12"/>
      <c r="AI184" s="6">
        <f t="shared" si="8"/>
        <v>136</v>
      </c>
      <c r="AJ184" s="10" t="s">
        <v>209</v>
      </c>
    </row>
    <row r="185" spans="1:36" ht="31.2" hidden="1" x14ac:dyDescent="0.3">
      <c r="A185" s="10" t="s">
        <v>147</v>
      </c>
      <c r="B185" s="10" t="s">
        <v>423</v>
      </c>
      <c r="C185" s="10" t="s">
        <v>364</v>
      </c>
      <c r="D185" s="10" t="s">
        <v>32</v>
      </c>
      <c r="E185" s="10">
        <v>2012</v>
      </c>
      <c r="F185" s="11">
        <v>0</v>
      </c>
      <c r="G185" s="5">
        <v>0</v>
      </c>
      <c r="H185" s="5"/>
      <c r="I185" s="5"/>
      <c r="J185" s="11">
        <v>0</v>
      </c>
      <c r="K185" s="11">
        <v>0</v>
      </c>
      <c r="L185" s="12">
        <v>0</v>
      </c>
      <c r="M185" s="12">
        <v>62.5</v>
      </c>
      <c r="N185" s="12"/>
      <c r="O185" s="12">
        <v>0</v>
      </c>
      <c r="P185" s="12">
        <v>0</v>
      </c>
      <c r="Q185" s="11">
        <v>0</v>
      </c>
      <c r="R185" s="12">
        <v>0</v>
      </c>
      <c r="S185" s="12">
        <v>0</v>
      </c>
      <c r="T185" s="12">
        <v>0</v>
      </c>
      <c r="U185" s="12">
        <v>0</v>
      </c>
      <c r="V185" s="12">
        <v>0</v>
      </c>
      <c r="W185" s="12"/>
      <c r="X185" s="12">
        <v>0</v>
      </c>
      <c r="Y185" s="12">
        <v>0</v>
      </c>
      <c r="Z185" s="12"/>
      <c r="AA185" s="12"/>
      <c r="AB185" s="11">
        <v>0</v>
      </c>
      <c r="AC185" s="12">
        <v>0</v>
      </c>
      <c r="AD185" s="12">
        <v>0</v>
      </c>
      <c r="AE185" s="12">
        <v>0</v>
      </c>
      <c r="AF185" s="12"/>
      <c r="AG185" s="12"/>
      <c r="AH185" s="12"/>
      <c r="AI185" s="6">
        <f t="shared" si="8"/>
        <v>62.5</v>
      </c>
      <c r="AJ185" s="10" t="s">
        <v>29</v>
      </c>
    </row>
    <row r="186" spans="1:36" hidden="1" x14ac:dyDescent="0.3">
      <c r="A186" s="10" t="s">
        <v>147</v>
      </c>
      <c r="B186" s="10" t="s">
        <v>424</v>
      </c>
      <c r="C186" s="10" t="s">
        <v>364</v>
      </c>
      <c r="D186" s="10" t="s">
        <v>32</v>
      </c>
      <c r="E186" s="10">
        <v>2012</v>
      </c>
      <c r="F186" s="11">
        <v>0.8</v>
      </c>
      <c r="G186" s="5">
        <v>0</v>
      </c>
      <c r="H186" s="5"/>
      <c r="I186" s="5"/>
      <c r="J186" s="11">
        <v>0.1</v>
      </c>
      <c r="K186" s="11">
        <v>0</v>
      </c>
      <c r="L186" s="12">
        <v>0</v>
      </c>
      <c r="M186" s="12">
        <v>0</v>
      </c>
      <c r="N186" s="12"/>
      <c r="O186" s="12">
        <v>0</v>
      </c>
      <c r="P186" s="12">
        <v>0</v>
      </c>
      <c r="Q186" s="11">
        <v>0</v>
      </c>
      <c r="R186" s="12">
        <v>0</v>
      </c>
      <c r="S186" s="12">
        <v>0</v>
      </c>
      <c r="T186" s="12">
        <v>0</v>
      </c>
      <c r="U186" s="12">
        <v>0</v>
      </c>
      <c r="V186" s="12">
        <v>0</v>
      </c>
      <c r="W186" s="12"/>
      <c r="X186" s="12">
        <v>0</v>
      </c>
      <c r="Y186" s="12">
        <v>0</v>
      </c>
      <c r="Z186" s="12"/>
      <c r="AA186" s="12"/>
      <c r="AB186" s="11">
        <v>0</v>
      </c>
      <c r="AC186" s="12">
        <v>0</v>
      </c>
      <c r="AD186" s="12">
        <v>0</v>
      </c>
      <c r="AE186" s="12">
        <v>0</v>
      </c>
      <c r="AF186" s="12"/>
      <c r="AG186" s="12"/>
      <c r="AH186" s="12"/>
      <c r="AI186" s="6">
        <f t="shared" si="8"/>
        <v>0.9</v>
      </c>
      <c r="AJ186" s="10" t="s">
        <v>38</v>
      </c>
    </row>
    <row r="187" spans="1:36" ht="31.2" hidden="1" x14ac:dyDescent="0.3">
      <c r="A187" s="10" t="s">
        <v>147</v>
      </c>
      <c r="B187" s="10" t="s">
        <v>430</v>
      </c>
      <c r="C187" s="10" t="s">
        <v>364</v>
      </c>
      <c r="D187" s="10" t="s">
        <v>32</v>
      </c>
      <c r="E187" s="10">
        <v>2012</v>
      </c>
      <c r="F187" s="11">
        <v>0</v>
      </c>
      <c r="G187" s="5">
        <v>0</v>
      </c>
      <c r="H187" s="5"/>
      <c r="I187" s="5"/>
      <c r="J187" s="11">
        <v>0</v>
      </c>
      <c r="K187" s="11">
        <v>0</v>
      </c>
      <c r="L187" s="12">
        <v>0</v>
      </c>
      <c r="M187" s="12">
        <v>62.5</v>
      </c>
      <c r="N187" s="12"/>
      <c r="O187" s="12">
        <v>0</v>
      </c>
      <c r="P187" s="12">
        <v>0</v>
      </c>
      <c r="Q187" s="11">
        <v>0</v>
      </c>
      <c r="R187" s="12">
        <v>0</v>
      </c>
      <c r="S187" s="12">
        <v>0</v>
      </c>
      <c r="T187" s="12">
        <v>0</v>
      </c>
      <c r="U187" s="12">
        <v>30</v>
      </c>
      <c r="V187" s="12">
        <v>0</v>
      </c>
      <c r="W187" s="12"/>
      <c r="X187" s="12">
        <v>0</v>
      </c>
      <c r="Y187" s="12">
        <v>0</v>
      </c>
      <c r="Z187" s="12"/>
      <c r="AA187" s="12"/>
      <c r="AB187" s="11">
        <v>0</v>
      </c>
      <c r="AC187" s="12">
        <v>0</v>
      </c>
      <c r="AD187" s="12">
        <v>0</v>
      </c>
      <c r="AE187" s="12">
        <v>0</v>
      </c>
      <c r="AF187" s="12"/>
      <c r="AG187" s="12"/>
      <c r="AH187" s="12"/>
      <c r="AI187" s="6">
        <f t="shared" si="8"/>
        <v>92.5</v>
      </c>
      <c r="AJ187" s="10" t="s">
        <v>29</v>
      </c>
    </row>
    <row r="188" spans="1:36" ht="31.2" hidden="1" x14ac:dyDescent="0.3">
      <c r="A188" s="10" t="s">
        <v>147</v>
      </c>
      <c r="B188" s="10" t="s">
        <v>538</v>
      </c>
      <c r="C188" s="10" t="s">
        <v>467</v>
      </c>
      <c r="D188" s="10" t="s">
        <v>32</v>
      </c>
      <c r="E188" s="10">
        <v>2012</v>
      </c>
      <c r="F188" s="11">
        <v>220</v>
      </c>
      <c r="G188" s="5">
        <v>0</v>
      </c>
      <c r="H188" s="5"/>
      <c r="I188" s="5"/>
      <c r="J188" s="12">
        <v>45</v>
      </c>
      <c r="K188" s="11">
        <v>0</v>
      </c>
      <c r="L188" s="11">
        <v>0</v>
      </c>
      <c r="M188" s="12">
        <v>0</v>
      </c>
      <c r="N188" s="12"/>
      <c r="O188" s="12">
        <v>0</v>
      </c>
      <c r="P188" s="12">
        <v>0</v>
      </c>
      <c r="Q188" s="12">
        <v>0</v>
      </c>
      <c r="R188" s="12">
        <v>0</v>
      </c>
      <c r="S188" s="9">
        <v>0</v>
      </c>
      <c r="T188" s="12">
        <v>0</v>
      </c>
      <c r="U188" s="12">
        <v>0</v>
      </c>
      <c r="V188" s="12">
        <v>0</v>
      </c>
      <c r="W188" s="12"/>
      <c r="X188" s="6">
        <v>0</v>
      </c>
      <c r="Y188" s="6">
        <v>0</v>
      </c>
      <c r="Z188" s="6"/>
      <c r="AA188" s="6"/>
      <c r="AB188" s="6">
        <v>0</v>
      </c>
      <c r="AC188" s="6">
        <v>0</v>
      </c>
      <c r="AD188" s="6">
        <v>0</v>
      </c>
      <c r="AE188" s="6">
        <v>0</v>
      </c>
      <c r="AF188" s="6"/>
      <c r="AG188" s="6"/>
      <c r="AH188" s="6"/>
      <c r="AI188" s="6">
        <f t="shared" si="8"/>
        <v>265</v>
      </c>
      <c r="AJ188" s="10" t="s">
        <v>29</v>
      </c>
    </row>
    <row r="189" spans="1:36" ht="31.2" hidden="1" x14ac:dyDescent="0.3">
      <c r="A189" s="10" t="s">
        <v>147</v>
      </c>
      <c r="B189" s="10" t="s">
        <v>539</v>
      </c>
      <c r="C189" s="10" t="s">
        <v>467</v>
      </c>
      <c r="D189" s="10" t="s">
        <v>28</v>
      </c>
      <c r="E189" s="10">
        <v>2012</v>
      </c>
      <c r="F189" s="11">
        <v>100</v>
      </c>
      <c r="G189" s="5">
        <v>0</v>
      </c>
      <c r="H189" s="5"/>
      <c r="I189" s="5"/>
      <c r="J189" s="12">
        <v>17</v>
      </c>
      <c r="K189" s="11">
        <v>0</v>
      </c>
      <c r="L189" s="11">
        <v>0</v>
      </c>
      <c r="M189" s="12">
        <v>0</v>
      </c>
      <c r="N189" s="12"/>
      <c r="O189" s="12">
        <v>0</v>
      </c>
      <c r="P189" s="12">
        <v>0</v>
      </c>
      <c r="Q189" s="12">
        <v>0</v>
      </c>
      <c r="R189" s="12">
        <v>0</v>
      </c>
      <c r="S189" s="9">
        <v>0</v>
      </c>
      <c r="T189" s="12">
        <v>0</v>
      </c>
      <c r="U189" s="12">
        <v>0</v>
      </c>
      <c r="V189" s="12">
        <v>0</v>
      </c>
      <c r="W189" s="12"/>
      <c r="X189" s="6">
        <v>0</v>
      </c>
      <c r="Y189" s="6">
        <v>0</v>
      </c>
      <c r="Z189" s="6"/>
      <c r="AA189" s="6"/>
      <c r="AB189" s="6">
        <v>0</v>
      </c>
      <c r="AC189" s="6">
        <v>0</v>
      </c>
      <c r="AD189" s="6">
        <v>0</v>
      </c>
      <c r="AE189" s="6">
        <v>0</v>
      </c>
      <c r="AF189" s="6"/>
      <c r="AG189" s="6"/>
      <c r="AH189" s="6"/>
      <c r="AI189" s="6">
        <f t="shared" si="8"/>
        <v>117</v>
      </c>
      <c r="AJ189" s="10" t="s">
        <v>29</v>
      </c>
    </row>
    <row r="190" spans="1:36" ht="31.2" x14ac:dyDescent="0.3">
      <c r="A190" s="10" t="s">
        <v>469</v>
      </c>
      <c r="B190" s="10" t="s">
        <v>472</v>
      </c>
      <c r="C190" s="10" t="s">
        <v>467</v>
      </c>
      <c r="D190" s="10" t="s">
        <v>32</v>
      </c>
      <c r="E190" s="10">
        <v>2018</v>
      </c>
      <c r="F190" s="11">
        <v>0</v>
      </c>
      <c r="G190" s="5">
        <v>0</v>
      </c>
      <c r="H190" s="5"/>
      <c r="I190" s="5"/>
      <c r="J190" s="12">
        <v>0</v>
      </c>
      <c r="K190" s="11">
        <v>0</v>
      </c>
      <c r="L190" s="11">
        <v>0</v>
      </c>
      <c r="M190" s="12">
        <v>0</v>
      </c>
      <c r="N190" s="12"/>
      <c r="O190" s="12">
        <v>0</v>
      </c>
      <c r="P190" s="12">
        <v>200</v>
      </c>
      <c r="Q190" s="12">
        <v>0</v>
      </c>
      <c r="R190" s="12">
        <v>0</v>
      </c>
      <c r="S190" s="9">
        <v>0</v>
      </c>
      <c r="T190" s="12">
        <v>0</v>
      </c>
      <c r="U190" s="12">
        <v>132</v>
      </c>
      <c r="V190" s="12">
        <v>0</v>
      </c>
      <c r="W190" s="12"/>
      <c r="X190" s="6">
        <v>0</v>
      </c>
      <c r="Y190" s="6">
        <v>0</v>
      </c>
      <c r="Z190" s="6"/>
      <c r="AA190" s="6"/>
      <c r="AB190" s="6">
        <v>0</v>
      </c>
      <c r="AC190" s="6">
        <v>0</v>
      </c>
      <c r="AD190" s="6">
        <v>0</v>
      </c>
      <c r="AE190" s="6">
        <v>0</v>
      </c>
      <c r="AF190" s="6"/>
      <c r="AG190" s="6"/>
      <c r="AH190" s="6"/>
      <c r="AI190" s="6">
        <f t="shared" si="8"/>
        <v>332</v>
      </c>
      <c r="AJ190" s="10" t="s">
        <v>29</v>
      </c>
    </row>
    <row r="191" spans="1:36" hidden="1" x14ac:dyDescent="0.3">
      <c r="A191" s="10" t="s">
        <v>206</v>
      </c>
      <c r="B191" s="10" t="s">
        <v>296</v>
      </c>
      <c r="C191" s="10" t="s">
        <v>293</v>
      </c>
      <c r="D191" s="10" t="s">
        <v>32</v>
      </c>
      <c r="E191" s="10">
        <v>2012</v>
      </c>
      <c r="F191" s="11">
        <v>0</v>
      </c>
      <c r="G191" s="5">
        <v>0</v>
      </c>
      <c r="H191" s="5"/>
      <c r="I191" s="5"/>
      <c r="J191" s="12">
        <v>6.89</v>
      </c>
      <c r="K191" s="11">
        <v>0</v>
      </c>
      <c r="L191" s="12">
        <v>0</v>
      </c>
      <c r="M191" s="12">
        <v>0</v>
      </c>
      <c r="N191" s="12"/>
      <c r="O191" s="12">
        <v>0</v>
      </c>
      <c r="P191" s="12">
        <v>27</v>
      </c>
      <c r="Q191" s="11">
        <v>0</v>
      </c>
      <c r="R191" s="12">
        <v>0</v>
      </c>
      <c r="S191" s="12">
        <v>0</v>
      </c>
      <c r="T191" s="12">
        <v>0</v>
      </c>
      <c r="U191" s="12">
        <v>0</v>
      </c>
      <c r="V191" s="12">
        <v>0</v>
      </c>
      <c r="W191" s="12"/>
      <c r="X191" s="12">
        <v>0</v>
      </c>
      <c r="Y191" s="12">
        <v>0</v>
      </c>
      <c r="Z191" s="12"/>
      <c r="AA191" s="12"/>
      <c r="AB191" s="12">
        <v>0</v>
      </c>
      <c r="AC191" s="12">
        <v>0</v>
      </c>
      <c r="AD191" s="11">
        <v>0</v>
      </c>
      <c r="AE191" s="12">
        <v>0</v>
      </c>
      <c r="AF191" s="12"/>
      <c r="AG191" s="12"/>
      <c r="AH191" s="12"/>
      <c r="AI191" s="6">
        <f t="shared" si="8"/>
        <v>33.89</v>
      </c>
      <c r="AJ191" s="10" t="s">
        <v>29</v>
      </c>
    </row>
    <row r="192" spans="1:36" x14ac:dyDescent="0.3">
      <c r="A192" s="10" t="s">
        <v>206</v>
      </c>
      <c r="B192" s="10" t="s">
        <v>370</v>
      </c>
      <c r="C192" s="10" t="s">
        <v>364</v>
      </c>
      <c r="D192" s="10" t="s">
        <v>28</v>
      </c>
      <c r="E192" s="10">
        <v>2012</v>
      </c>
      <c r="F192" s="11">
        <v>0</v>
      </c>
      <c r="G192" s="5">
        <v>0</v>
      </c>
      <c r="H192" s="5"/>
      <c r="I192" s="5"/>
      <c r="J192" s="11">
        <v>0</v>
      </c>
      <c r="K192" s="11">
        <v>0</v>
      </c>
      <c r="L192" s="12">
        <v>0</v>
      </c>
      <c r="M192" s="12">
        <v>0</v>
      </c>
      <c r="N192" s="12"/>
      <c r="O192" s="12">
        <v>0</v>
      </c>
      <c r="P192" s="12">
        <v>18</v>
      </c>
      <c r="Q192" s="11">
        <v>0</v>
      </c>
      <c r="R192" s="12">
        <v>0</v>
      </c>
      <c r="S192" s="12">
        <v>0</v>
      </c>
      <c r="T192" s="12">
        <v>0</v>
      </c>
      <c r="U192" s="12">
        <v>0</v>
      </c>
      <c r="V192" s="12">
        <v>0</v>
      </c>
      <c r="W192" s="12"/>
      <c r="X192" s="12">
        <v>0</v>
      </c>
      <c r="Y192" s="12">
        <v>0</v>
      </c>
      <c r="Z192" s="12"/>
      <c r="AA192" s="12"/>
      <c r="AB192" s="11">
        <v>0</v>
      </c>
      <c r="AC192" s="12">
        <v>0</v>
      </c>
      <c r="AD192" s="12">
        <v>0</v>
      </c>
      <c r="AE192" s="12">
        <v>0</v>
      </c>
      <c r="AF192" s="12"/>
      <c r="AG192" s="12"/>
      <c r="AH192" s="12"/>
      <c r="AI192" s="6">
        <f t="shared" si="8"/>
        <v>18</v>
      </c>
      <c r="AJ192" s="10" t="s">
        <v>29</v>
      </c>
    </row>
    <row r="193" spans="1:36" ht="39.6" hidden="1" x14ac:dyDescent="0.3">
      <c r="A193" s="10" t="s">
        <v>75</v>
      </c>
      <c r="B193" s="7" t="s">
        <v>79</v>
      </c>
      <c r="C193" s="8" t="s">
        <v>27</v>
      </c>
      <c r="D193" s="8" t="s">
        <v>32</v>
      </c>
      <c r="E193" s="8">
        <v>2013</v>
      </c>
      <c r="F193" s="9">
        <v>0</v>
      </c>
      <c r="G193" s="5">
        <v>0</v>
      </c>
      <c r="H193" s="5">
        <v>0</v>
      </c>
      <c r="I193" s="5">
        <v>0</v>
      </c>
      <c r="J193" s="9">
        <v>0</v>
      </c>
      <c r="K193" s="6">
        <v>700</v>
      </c>
      <c r="L193" s="6">
        <v>0</v>
      </c>
      <c r="M193" s="9">
        <v>0</v>
      </c>
      <c r="N193" s="12">
        <v>0</v>
      </c>
      <c r="O193" s="9">
        <v>0</v>
      </c>
      <c r="P193" s="9">
        <v>0</v>
      </c>
      <c r="Q193" s="9">
        <v>0</v>
      </c>
      <c r="R193" s="9">
        <v>0</v>
      </c>
      <c r="S193" s="9">
        <v>0</v>
      </c>
      <c r="T193" s="9">
        <v>0</v>
      </c>
      <c r="U193" s="9">
        <v>0</v>
      </c>
      <c r="V193" s="9">
        <v>0</v>
      </c>
      <c r="W193" s="12">
        <v>0</v>
      </c>
      <c r="X193" s="6">
        <v>0</v>
      </c>
      <c r="Y193" s="6">
        <v>0</v>
      </c>
      <c r="Z193" s="12">
        <v>0</v>
      </c>
      <c r="AA193" s="12">
        <v>0</v>
      </c>
      <c r="AB193" s="6">
        <v>0</v>
      </c>
      <c r="AC193" s="6">
        <v>0</v>
      </c>
      <c r="AD193" s="6">
        <v>0</v>
      </c>
      <c r="AE193" s="6">
        <v>0</v>
      </c>
      <c r="AF193" s="12">
        <v>0</v>
      </c>
      <c r="AG193" s="12">
        <v>0</v>
      </c>
      <c r="AH193" s="12">
        <v>0</v>
      </c>
      <c r="AI193" s="6">
        <f>SUM(F193:AH193)</f>
        <v>700</v>
      </c>
      <c r="AJ193" s="8" t="s">
        <v>29</v>
      </c>
    </row>
    <row r="194" spans="1:36" ht="31.2" x14ac:dyDescent="0.3">
      <c r="A194" s="10" t="s">
        <v>45</v>
      </c>
      <c r="B194" s="10" t="s">
        <v>219</v>
      </c>
      <c r="C194" s="10" t="s">
        <v>204</v>
      </c>
      <c r="D194" s="10" t="s">
        <v>28</v>
      </c>
      <c r="E194" s="10">
        <v>2013</v>
      </c>
      <c r="F194" s="11">
        <v>0</v>
      </c>
      <c r="G194" s="5">
        <v>0</v>
      </c>
      <c r="H194" s="5">
        <v>0</v>
      </c>
      <c r="I194" s="5">
        <v>0</v>
      </c>
      <c r="J194" s="12">
        <v>0</v>
      </c>
      <c r="K194" s="11">
        <v>389</v>
      </c>
      <c r="L194" s="12">
        <v>0</v>
      </c>
      <c r="M194" s="12">
        <v>0</v>
      </c>
      <c r="N194" s="12">
        <v>0</v>
      </c>
      <c r="O194" s="12">
        <v>0</v>
      </c>
      <c r="P194" s="12">
        <v>0</v>
      </c>
      <c r="Q194" s="12">
        <v>0</v>
      </c>
      <c r="R194" s="12">
        <v>0</v>
      </c>
      <c r="S194" s="9">
        <v>0</v>
      </c>
      <c r="T194" s="12">
        <v>0</v>
      </c>
      <c r="U194" s="12">
        <v>0</v>
      </c>
      <c r="V194" s="12">
        <v>0</v>
      </c>
      <c r="W194" s="12">
        <v>0</v>
      </c>
      <c r="X194" s="12">
        <v>0</v>
      </c>
      <c r="Y194" s="12">
        <v>0</v>
      </c>
      <c r="Z194" s="12">
        <v>0</v>
      </c>
      <c r="AA194" s="12">
        <v>0</v>
      </c>
      <c r="AB194" s="12">
        <v>0</v>
      </c>
      <c r="AC194" s="12">
        <v>0</v>
      </c>
      <c r="AD194" s="12">
        <v>0</v>
      </c>
      <c r="AE194" s="12">
        <v>0</v>
      </c>
      <c r="AF194" s="12">
        <v>0</v>
      </c>
      <c r="AG194" s="12">
        <v>0</v>
      </c>
      <c r="AH194" s="12">
        <v>0</v>
      </c>
      <c r="AI194" s="6">
        <f>SUM(F194:AE194)</f>
        <v>389</v>
      </c>
      <c r="AJ194" s="10" t="s">
        <v>29</v>
      </c>
    </row>
    <row r="195" spans="1:36" ht="26.4" x14ac:dyDescent="0.3">
      <c r="A195" s="2" t="s">
        <v>198</v>
      </c>
      <c r="B195" s="7" t="s">
        <v>202</v>
      </c>
      <c r="C195" s="8" t="s">
        <v>27</v>
      </c>
      <c r="D195" s="8" t="s">
        <v>28</v>
      </c>
      <c r="E195" s="8">
        <v>2018</v>
      </c>
      <c r="F195" s="9">
        <v>0</v>
      </c>
      <c r="G195" s="5">
        <v>0</v>
      </c>
      <c r="H195" s="5">
        <v>0</v>
      </c>
      <c r="I195" s="5">
        <v>0</v>
      </c>
      <c r="J195" s="9">
        <v>0</v>
      </c>
      <c r="K195" s="6">
        <v>0</v>
      </c>
      <c r="L195" s="6">
        <v>0</v>
      </c>
      <c r="M195" s="9">
        <v>0</v>
      </c>
      <c r="N195" s="12">
        <v>0</v>
      </c>
      <c r="O195" s="9">
        <v>0</v>
      </c>
      <c r="P195" s="9">
        <v>0</v>
      </c>
      <c r="Q195" s="9">
        <v>0</v>
      </c>
      <c r="R195" s="9">
        <v>0</v>
      </c>
      <c r="S195" s="9">
        <v>0</v>
      </c>
      <c r="T195" s="9">
        <v>0</v>
      </c>
      <c r="U195" s="9">
        <v>149</v>
      </c>
      <c r="V195" s="9">
        <v>0</v>
      </c>
      <c r="W195" s="12">
        <v>0</v>
      </c>
      <c r="X195" s="6">
        <v>0</v>
      </c>
      <c r="Y195" s="6">
        <v>0</v>
      </c>
      <c r="Z195" s="12">
        <v>0</v>
      </c>
      <c r="AA195" s="12">
        <v>0</v>
      </c>
      <c r="AB195" s="6">
        <v>0</v>
      </c>
      <c r="AC195" s="6">
        <v>0</v>
      </c>
      <c r="AD195" s="6">
        <v>0</v>
      </c>
      <c r="AE195" s="6">
        <v>0</v>
      </c>
      <c r="AF195" s="12">
        <v>0</v>
      </c>
      <c r="AG195" s="12">
        <v>0</v>
      </c>
      <c r="AH195" s="12">
        <v>0</v>
      </c>
      <c r="AI195" s="6">
        <f>SUM(F195:AH195)</f>
        <v>149</v>
      </c>
      <c r="AJ195" s="8" t="s">
        <v>66</v>
      </c>
    </row>
    <row r="196" spans="1:36" ht="31.2" x14ac:dyDescent="0.3">
      <c r="A196" s="10" t="s">
        <v>84</v>
      </c>
      <c r="B196" s="10" t="s">
        <v>507</v>
      </c>
      <c r="C196" s="10" t="s">
        <v>467</v>
      </c>
      <c r="D196" s="10" t="s">
        <v>32</v>
      </c>
      <c r="E196" s="10">
        <v>2018</v>
      </c>
      <c r="F196" s="11">
        <v>0</v>
      </c>
      <c r="G196" s="5">
        <v>0</v>
      </c>
      <c r="H196" s="5">
        <v>0</v>
      </c>
      <c r="I196" s="5">
        <v>0</v>
      </c>
      <c r="J196" s="12">
        <v>0</v>
      </c>
      <c r="K196" s="11">
        <v>0</v>
      </c>
      <c r="L196" s="11">
        <v>0</v>
      </c>
      <c r="M196" s="12">
        <v>0</v>
      </c>
      <c r="N196" s="12">
        <v>0</v>
      </c>
      <c r="O196" s="12">
        <v>0</v>
      </c>
      <c r="P196" s="12">
        <v>324.2</v>
      </c>
      <c r="Q196" s="12">
        <v>0</v>
      </c>
      <c r="R196" s="12">
        <v>0</v>
      </c>
      <c r="S196" s="9">
        <v>0</v>
      </c>
      <c r="T196" s="12">
        <v>0</v>
      </c>
      <c r="U196" s="12">
        <v>0</v>
      </c>
      <c r="V196" s="12">
        <v>0</v>
      </c>
      <c r="W196" s="12">
        <v>0</v>
      </c>
      <c r="X196" s="6">
        <v>0</v>
      </c>
      <c r="Y196" s="6">
        <v>0</v>
      </c>
      <c r="Z196" s="12">
        <v>0</v>
      </c>
      <c r="AA196" s="12">
        <v>0</v>
      </c>
      <c r="AB196" s="6">
        <v>0</v>
      </c>
      <c r="AC196" s="6">
        <v>0</v>
      </c>
      <c r="AD196" s="6">
        <v>0</v>
      </c>
      <c r="AE196" s="6">
        <v>0</v>
      </c>
      <c r="AF196" s="12">
        <v>0</v>
      </c>
      <c r="AG196" s="12">
        <v>0</v>
      </c>
      <c r="AH196" s="12">
        <v>0</v>
      </c>
      <c r="AI196" s="6">
        <f>SUM(F196:AE196)</f>
        <v>324.2</v>
      </c>
      <c r="AJ196" s="10" t="s">
        <v>29</v>
      </c>
    </row>
    <row r="197" spans="1:36" hidden="1" x14ac:dyDescent="0.3">
      <c r="A197" s="2" t="s">
        <v>60</v>
      </c>
      <c r="B197" s="3" t="s">
        <v>61</v>
      </c>
      <c r="C197" s="4" t="s">
        <v>27</v>
      </c>
      <c r="D197" s="4" t="s">
        <v>28</v>
      </c>
      <c r="E197" s="4">
        <v>2013</v>
      </c>
      <c r="F197" s="5">
        <v>0</v>
      </c>
      <c r="G197" s="5">
        <v>0</v>
      </c>
      <c r="H197" s="5">
        <v>0</v>
      </c>
      <c r="I197" s="5">
        <v>0</v>
      </c>
      <c r="J197" s="5">
        <v>0</v>
      </c>
      <c r="K197" s="6">
        <v>0</v>
      </c>
      <c r="L197" s="6">
        <v>0</v>
      </c>
      <c r="M197" s="5">
        <v>40</v>
      </c>
      <c r="N197" s="12">
        <v>0</v>
      </c>
      <c r="O197" s="5">
        <v>0</v>
      </c>
      <c r="P197" s="5">
        <v>0</v>
      </c>
      <c r="Q197" s="5">
        <v>0</v>
      </c>
      <c r="R197" s="5">
        <v>0</v>
      </c>
      <c r="S197" s="5">
        <v>0</v>
      </c>
      <c r="T197" s="5">
        <v>0</v>
      </c>
      <c r="U197" s="5">
        <v>20</v>
      </c>
      <c r="V197" s="5">
        <v>0</v>
      </c>
      <c r="W197" s="12">
        <v>0</v>
      </c>
      <c r="X197" s="6">
        <v>0</v>
      </c>
      <c r="Y197" s="6">
        <v>0</v>
      </c>
      <c r="Z197" s="12">
        <v>0</v>
      </c>
      <c r="AA197" s="12">
        <v>0</v>
      </c>
      <c r="AB197" s="6">
        <v>0</v>
      </c>
      <c r="AC197" s="6">
        <v>0</v>
      </c>
      <c r="AD197" s="6">
        <v>0</v>
      </c>
      <c r="AE197" s="6">
        <v>0</v>
      </c>
      <c r="AF197" s="12">
        <v>0</v>
      </c>
      <c r="AG197" s="12">
        <v>0</v>
      </c>
      <c r="AH197" s="12">
        <v>0</v>
      </c>
      <c r="AI197" s="6">
        <f>SUM(F197:AE197)</f>
        <v>60</v>
      </c>
      <c r="AJ197" s="4" t="s">
        <v>29</v>
      </c>
    </row>
    <row r="198" spans="1:36" x14ac:dyDescent="0.3">
      <c r="A198" s="2" t="s">
        <v>198</v>
      </c>
      <c r="B198" s="3" t="s">
        <v>199</v>
      </c>
      <c r="C198" s="4" t="s">
        <v>27</v>
      </c>
      <c r="D198" s="4" t="s">
        <v>40</v>
      </c>
      <c r="E198" s="4">
        <v>2021</v>
      </c>
      <c r="F198" s="5">
        <v>0</v>
      </c>
      <c r="G198" s="5">
        <v>0</v>
      </c>
      <c r="H198" s="5">
        <v>0</v>
      </c>
      <c r="I198" s="5">
        <v>0</v>
      </c>
      <c r="J198" s="5">
        <v>0</v>
      </c>
      <c r="K198" s="6">
        <v>0</v>
      </c>
      <c r="L198" s="6">
        <v>0</v>
      </c>
      <c r="M198" s="5">
        <v>44.8</v>
      </c>
      <c r="N198" s="12">
        <v>0</v>
      </c>
      <c r="O198" s="5">
        <v>0</v>
      </c>
      <c r="P198" s="5">
        <v>0</v>
      </c>
      <c r="Q198" s="5">
        <v>0</v>
      </c>
      <c r="R198" s="5">
        <v>0</v>
      </c>
      <c r="S198" s="5">
        <v>0</v>
      </c>
      <c r="T198" s="5">
        <v>0</v>
      </c>
      <c r="U198" s="5">
        <v>97</v>
      </c>
      <c r="V198" s="5">
        <v>0</v>
      </c>
      <c r="W198" s="12">
        <v>0</v>
      </c>
      <c r="X198" s="6">
        <v>0</v>
      </c>
      <c r="Y198" s="6">
        <v>0</v>
      </c>
      <c r="Z198" s="12">
        <v>0</v>
      </c>
      <c r="AA198" s="12">
        <v>0</v>
      </c>
      <c r="AB198" s="6">
        <v>0</v>
      </c>
      <c r="AC198" s="6">
        <v>0</v>
      </c>
      <c r="AD198" s="6">
        <v>0</v>
      </c>
      <c r="AE198" s="6">
        <v>0</v>
      </c>
      <c r="AF198" s="12">
        <v>0</v>
      </c>
      <c r="AG198" s="12">
        <v>0</v>
      </c>
      <c r="AH198" s="12">
        <v>0</v>
      </c>
      <c r="AI198" s="6">
        <f>SUM(F198:AH198)</f>
        <v>141.80000000000001</v>
      </c>
      <c r="AJ198" s="4" t="s">
        <v>29</v>
      </c>
    </row>
    <row r="199" spans="1:36" ht="31.2" x14ac:dyDescent="0.3">
      <c r="A199" s="15" t="s">
        <v>84</v>
      </c>
      <c r="B199" s="92" t="s">
        <v>635</v>
      </c>
      <c r="C199" s="10" t="s">
        <v>467</v>
      </c>
      <c r="D199" s="10" t="s">
        <v>32</v>
      </c>
      <c r="E199" s="10">
        <v>2018</v>
      </c>
      <c r="F199" s="15">
        <v>0</v>
      </c>
      <c r="G199" s="15">
        <v>0</v>
      </c>
      <c r="H199" s="15">
        <v>0</v>
      </c>
      <c r="I199" s="15">
        <v>0</v>
      </c>
      <c r="J199" s="15">
        <v>0</v>
      </c>
      <c r="K199" s="15">
        <v>0</v>
      </c>
      <c r="L199" s="15">
        <v>0</v>
      </c>
      <c r="M199" s="15">
        <v>0</v>
      </c>
      <c r="N199" s="12">
        <v>0</v>
      </c>
      <c r="O199" s="15">
        <v>0</v>
      </c>
      <c r="P199" s="15">
        <v>324.2</v>
      </c>
      <c r="Q199" s="15">
        <v>0</v>
      </c>
      <c r="R199" s="15">
        <v>0</v>
      </c>
      <c r="S199" s="15">
        <v>0</v>
      </c>
      <c r="T199" s="15">
        <v>0</v>
      </c>
      <c r="U199" s="15">
        <v>0</v>
      </c>
      <c r="V199" s="15">
        <v>0</v>
      </c>
      <c r="W199" s="12">
        <v>0</v>
      </c>
      <c r="X199" s="15">
        <v>0</v>
      </c>
      <c r="Y199" s="15">
        <v>0</v>
      </c>
      <c r="Z199" s="10">
        <v>0</v>
      </c>
      <c r="AA199" s="12">
        <v>0</v>
      </c>
      <c r="AB199" s="15">
        <v>0</v>
      </c>
      <c r="AC199" s="15">
        <v>0</v>
      </c>
      <c r="AD199" s="15">
        <v>0</v>
      </c>
      <c r="AE199" s="15">
        <v>0</v>
      </c>
      <c r="AF199" s="6">
        <v>0</v>
      </c>
      <c r="AG199" s="6">
        <v>0</v>
      </c>
      <c r="AH199" s="6">
        <v>0</v>
      </c>
      <c r="AI199" s="6">
        <f>SUM(F199:AE199)</f>
        <v>324.2</v>
      </c>
      <c r="AJ199" s="15" t="s">
        <v>29</v>
      </c>
    </row>
    <row r="200" spans="1:36" ht="46.8" x14ac:dyDescent="0.3">
      <c r="A200" s="10" t="s">
        <v>95</v>
      </c>
      <c r="B200" s="10" t="s">
        <v>398</v>
      </c>
      <c r="C200" s="10" t="s">
        <v>364</v>
      </c>
      <c r="D200" s="10" t="s">
        <v>32</v>
      </c>
      <c r="E200" s="10">
        <v>2013</v>
      </c>
      <c r="F200" s="11">
        <v>136</v>
      </c>
      <c r="G200" s="5">
        <v>0</v>
      </c>
      <c r="H200" s="5">
        <v>0</v>
      </c>
      <c r="I200" s="5">
        <v>0</v>
      </c>
      <c r="J200" s="11">
        <v>34</v>
      </c>
      <c r="K200" s="11">
        <v>0</v>
      </c>
      <c r="L200" s="12">
        <v>0</v>
      </c>
      <c r="M200" s="12">
        <v>0</v>
      </c>
      <c r="N200" s="12">
        <v>0</v>
      </c>
      <c r="O200" s="12">
        <v>0</v>
      </c>
      <c r="P200" s="12">
        <v>0</v>
      </c>
      <c r="Q200" s="11">
        <v>0</v>
      </c>
      <c r="R200" s="12">
        <v>0</v>
      </c>
      <c r="S200" s="12">
        <v>0</v>
      </c>
      <c r="T200" s="12">
        <v>0</v>
      </c>
      <c r="U200" s="12">
        <v>0</v>
      </c>
      <c r="V200" s="12">
        <v>0</v>
      </c>
      <c r="W200" s="12">
        <v>0</v>
      </c>
      <c r="X200" s="12">
        <v>0</v>
      </c>
      <c r="Y200" s="12">
        <v>0</v>
      </c>
      <c r="Z200" s="12">
        <v>0</v>
      </c>
      <c r="AA200" s="12">
        <v>0</v>
      </c>
      <c r="AB200" s="11">
        <v>0</v>
      </c>
      <c r="AC200" s="12">
        <v>0</v>
      </c>
      <c r="AD200" s="12">
        <v>0</v>
      </c>
      <c r="AE200" s="12">
        <v>0</v>
      </c>
      <c r="AF200" s="12">
        <v>0</v>
      </c>
      <c r="AG200" s="12">
        <v>0</v>
      </c>
      <c r="AH200" s="12">
        <v>0</v>
      </c>
      <c r="AI200" s="6">
        <f>SUM(F200:AE200)</f>
        <v>170</v>
      </c>
      <c r="AJ200" s="10" t="s">
        <v>58</v>
      </c>
    </row>
    <row r="201" spans="1:36" ht="31.2" x14ac:dyDescent="0.3">
      <c r="A201" s="10" t="s">
        <v>95</v>
      </c>
      <c r="B201" s="10" t="s">
        <v>234</v>
      </c>
      <c r="C201" s="10" t="s">
        <v>204</v>
      </c>
      <c r="D201" s="10" t="s">
        <v>28</v>
      </c>
      <c r="E201" s="10">
        <v>2013</v>
      </c>
      <c r="F201" s="11">
        <v>0.7</v>
      </c>
      <c r="G201" s="5">
        <v>0</v>
      </c>
      <c r="H201" s="5">
        <v>0</v>
      </c>
      <c r="I201" s="5">
        <v>0</v>
      </c>
      <c r="J201" s="12">
        <v>0.05</v>
      </c>
      <c r="K201" s="11">
        <v>0</v>
      </c>
      <c r="L201" s="12">
        <v>0</v>
      </c>
      <c r="M201" s="12">
        <v>0</v>
      </c>
      <c r="N201" s="12">
        <v>0</v>
      </c>
      <c r="O201" s="12">
        <v>0</v>
      </c>
      <c r="P201" s="12">
        <v>0</v>
      </c>
      <c r="Q201" s="12">
        <v>0</v>
      </c>
      <c r="R201" s="12">
        <v>0</v>
      </c>
      <c r="S201" s="9">
        <v>0</v>
      </c>
      <c r="T201" s="12">
        <v>0</v>
      </c>
      <c r="U201" s="12">
        <v>0</v>
      </c>
      <c r="V201" s="12">
        <v>0</v>
      </c>
      <c r="W201" s="12">
        <v>0</v>
      </c>
      <c r="X201" s="12">
        <v>0</v>
      </c>
      <c r="Y201" s="12">
        <v>0</v>
      </c>
      <c r="Z201" s="12">
        <v>0</v>
      </c>
      <c r="AA201" s="12">
        <v>0</v>
      </c>
      <c r="AB201" s="12">
        <v>0</v>
      </c>
      <c r="AC201" s="12">
        <v>0</v>
      </c>
      <c r="AD201" s="12">
        <v>0</v>
      </c>
      <c r="AE201" s="12">
        <v>0</v>
      </c>
      <c r="AF201" s="12">
        <v>0</v>
      </c>
      <c r="AG201" s="12">
        <v>0</v>
      </c>
      <c r="AH201" s="12">
        <v>0</v>
      </c>
      <c r="AI201" s="6">
        <f>SUM(F201:AE201)</f>
        <v>0.75</v>
      </c>
      <c r="AJ201" s="10" t="s">
        <v>38</v>
      </c>
    </row>
    <row r="202" spans="1:36" x14ac:dyDescent="0.3">
      <c r="A202" s="2" t="s">
        <v>198</v>
      </c>
      <c r="B202" s="3" t="s">
        <v>201</v>
      </c>
      <c r="C202" s="4" t="s">
        <v>27</v>
      </c>
      <c r="D202" s="4" t="s">
        <v>32</v>
      </c>
      <c r="E202" s="4">
        <v>2020</v>
      </c>
      <c r="F202" s="5">
        <v>0</v>
      </c>
      <c r="G202" s="5">
        <v>0</v>
      </c>
      <c r="H202" s="5">
        <v>0</v>
      </c>
      <c r="I202" s="5">
        <v>0</v>
      </c>
      <c r="J202" s="5">
        <v>0</v>
      </c>
      <c r="K202" s="6">
        <v>0</v>
      </c>
      <c r="L202" s="6">
        <v>0</v>
      </c>
      <c r="M202" s="5">
        <v>25.28</v>
      </c>
      <c r="N202" s="12">
        <v>0</v>
      </c>
      <c r="O202" s="5">
        <v>0</v>
      </c>
      <c r="P202" s="5">
        <v>0</v>
      </c>
      <c r="Q202" s="5">
        <v>0</v>
      </c>
      <c r="R202" s="5">
        <v>0</v>
      </c>
      <c r="S202" s="5">
        <v>0</v>
      </c>
      <c r="T202" s="5">
        <v>0</v>
      </c>
      <c r="U202" s="5">
        <v>114.87</v>
      </c>
      <c r="V202" s="5">
        <v>0</v>
      </c>
      <c r="W202" s="12">
        <v>0</v>
      </c>
      <c r="X202" s="6">
        <v>0</v>
      </c>
      <c r="Y202" s="6">
        <v>0</v>
      </c>
      <c r="Z202" s="12">
        <v>0</v>
      </c>
      <c r="AA202" s="12">
        <v>0</v>
      </c>
      <c r="AB202" s="6">
        <v>0</v>
      </c>
      <c r="AC202" s="6">
        <v>0</v>
      </c>
      <c r="AD202" s="6">
        <v>0</v>
      </c>
      <c r="AE202" s="6">
        <v>0</v>
      </c>
      <c r="AF202" s="12">
        <v>0</v>
      </c>
      <c r="AG202" s="12">
        <v>0</v>
      </c>
      <c r="AH202" s="12">
        <v>0</v>
      </c>
      <c r="AI202" s="6">
        <f>SUM(F202:AH202)</f>
        <v>140.15</v>
      </c>
      <c r="AJ202" s="4" t="s">
        <v>29</v>
      </c>
    </row>
    <row r="203" spans="1:36" x14ac:dyDescent="0.3">
      <c r="A203" s="2" t="s">
        <v>198</v>
      </c>
      <c r="B203" s="3" t="s">
        <v>200</v>
      </c>
      <c r="C203" s="4" t="s">
        <v>27</v>
      </c>
      <c r="D203" s="4" t="s">
        <v>32</v>
      </c>
      <c r="E203" s="4">
        <v>2022</v>
      </c>
      <c r="F203" s="5">
        <v>0</v>
      </c>
      <c r="G203" s="5">
        <v>0</v>
      </c>
      <c r="H203" s="5">
        <v>0</v>
      </c>
      <c r="I203" s="5">
        <v>0</v>
      </c>
      <c r="J203" s="5">
        <v>0</v>
      </c>
      <c r="K203" s="6">
        <v>0</v>
      </c>
      <c r="L203" s="6">
        <v>0</v>
      </c>
      <c r="M203" s="5">
        <v>50</v>
      </c>
      <c r="N203" s="12">
        <v>0</v>
      </c>
      <c r="O203" s="5">
        <v>0</v>
      </c>
      <c r="P203" s="5">
        <v>0</v>
      </c>
      <c r="Q203" s="5">
        <v>0</v>
      </c>
      <c r="R203" s="5">
        <v>0</v>
      </c>
      <c r="S203" s="5">
        <v>0</v>
      </c>
      <c r="T203" s="5">
        <v>0</v>
      </c>
      <c r="U203" s="5">
        <v>85.6</v>
      </c>
      <c r="V203" s="5">
        <v>0</v>
      </c>
      <c r="W203" s="12">
        <v>0</v>
      </c>
      <c r="X203" s="6">
        <v>0</v>
      </c>
      <c r="Y203" s="6">
        <v>0</v>
      </c>
      <c r="Z203" s="12">
        <v>0</v>
      </c>
      <c r="AA203" s="12">
        <v>0</v>
      </c>
      <c r="AB203" s="6">
        <v>0</v>
      </c>
      <c r="AC203" s="6">
        <v>0</v>
      </c>
      <c r="AD203" s="6">
        <v>0</v>
      </c>
      <c r="AE203" s="6">
        <v>0</v>
      </c>
      <c r="AF203" s="12">
        <v>0</v>
      </c>
      <c r="AG203" s="12">
        <v>0</v>
      </c>
      <c r="AH203" s="12">
        <v>0</v>
      </c>
      <c r="AI203" s="6">
        <f>SUM(F203:AH203)</f>
        <v>135.6</v>
      </c>
      <c r="AJ203" s="4" t="s">
        <v>29</v>
      </c>
    </row>
    <row r="204" spans="1:36" x14ac:dyDescent="0.3">
      <c r="A204" s="15" t="s">
        <v>45</v>
      </c>
      <c r="B204" s="92" t="s">
        <v>663</v>
      </c>
      <c r="C204" s="10" t="s">
        <v>27</v>
      </c>
      <c r="D204" s="15"/>
      <c r="E204" s="15">
        <v>2013</v>
      </c>
      <c r="F204" s="15">
        <v>0</v>
      </c>
      <c r="G204" s="15">
        <v>0</v>
      </c>
      <c r="H204" s="15">
        <v>0</v>
      </c>
      <c r="I204" s="15">
        <v>0</v>
      </c>
      <c r="J204" s="15">
        <v>0</v>
      </c>
      <c r="K204" s="15">
        <v>0</v>
      </c>
      <c r="L204" s="15">
        <v>0</v>
      </c>
      <c r="M204" s="15">
        <v>130</v>
      </c>
      <c r="N204" s="12">
        <v>0</v>
      </c>
      <c r="O204" s="15">
        <v>0</v>
      </c>
      <c r="P204" s="15">
        <v>0</v>
      </c>
      <c r="Q204" s="15">
        <v>0</v>
      </c>
      <c r="R204" s="15">
        <v>0</v>
      </c>
      <c r="S204" s="15">
        <v>0</v>
      </c>
      <c r="T204" s="15">
        <v>0</v>
      </c>
      <c r="U204" s="15">
        <v>0</v>
      </c>
      <c r="V204" s="15">
        <v>0</v>
      </c>
      <c r="W204" s="15"/>
      <c r="X204" s="15">
        <v>0</v>
      </c>
      <c r="Y204" s="15">
        <v>0</v>
      </c>
      <c r="Z204" s="15"/>
      <c r="AA204" s="15"/>
      <c r="AB204" s="15">
        <v>0</v>
      </c>
      <c r="AC204" s="15">
        <v>0</v>
      </c>
      <c r="AD204" s="15">
        <v>0</v>
      </c>
      <c r="AE204" s="15">
        <v>0</v>
      </c>
      <c r="AF204" s="15"/>
      <c r="AG204" s="15"/>
      <c r="AH204" s="15"/>
      <c r="AI204" s="6">
        <f>SUM(F204:AH204)</f>
        <v>130</v>
      </c>
      <c r="AJ204" s="15" t="s">
        <v>29</v>
      </c>
    </row>
    <row r="205" spans="1:36" hidden="1" x14ac:dyDescent="0.3">
      <c r="A205" s="2" t="s">
        <v>103</v>
      </c>
      <c r="B205" s="3" t="s">
        <v>105</v>
      </c>
      <c r="C205" s="4" t="s">
        <v>27</v>
      </c>
      <c r="D205" s="4" t="s">
        <v>40</v>
      </c>
      <c r="E205" s="4">
        <v>2013</v>
      </c>
      <c r="F205" s="5">
        <v>0</v>
      </c>
      <c r="G205" s="5">
        <v>0</v>
      </c>
      <c r="H205" s="5"/>
      <c r="I205" s="5"/>
      <c r="J205" s="5">
        <v>0</v>
      </c>
      <c r="K205" s="6">
        <v>0</v>
      </c>
      <c r="L205" s="6">
        <v>0</v>
      </c>
      <c r="M205" s="5">
        <v>19.8</v>
      </c>
      <c r="N205" s="5"/>
      <c r="O205" s="5">
        <v>0</v>
      </c>
      <c r="P205" s="5">
        <v>0</v>
      </c>
      <c r="Q205" s="5">
        <v>0</v>
      </c>
      <c r="R205" s="5">
        <v>0</v>
      </c>
      <c r="S205" s="5">
        <v>0</v>
      </c>
      <c r="T205" s="5">
        <v>0</v>
      </c>
      <c r="U205" s="5">
        <v>19.8</v>
      </c>
      <c r="V205" s="5">
        <v>0</v>
      </c>
      <c r="W205" s="5"/>
      <c r="X205" s="6">
        <v>0</v>
      </c>
      <c r="Y205" s="6">
        <v>0</v>
      </c>
      <c r="Z205" s="6"/>
      <c r="AA205" s="6"/>
      <c r="AB205" s="6">
        <v>0</v>
      </c>
      <c r="AC205" s="6">
        <v>0</v>
      </c>
      <c r="AD205" s="6">
        <v>0</v>
      </c>
      <c r="AE205" s="6">
        <v>0</v>
      </c>
      <c r="AF205" s="6"/>
      <c r="AG205" s="6"/>
      <c r="AH205" s="6"/>
      <c r="AI205" s="6">
        <f>SUM(F205:AE205)</f>
        <v>39.6</v>
      </c>
      <c r="AJ205" s="4" t="s">
        <v>29</v>
      </c>
    </row>
    <row r="206" spans="1:36" hidden="1" x14ac:dyDescent="0.3">
      <c r="A206" s="2" t="s">
        <v>117</v>
      </c>
      <c r="B206" s="3" t="s">
        <v>127</v>
      </c>
      <c r="C206" s="4" t="s">
        <v>27</v>
      </c>
      <c r="D206" s="4" t="s">
        <v>32</v>
      </c>
      <c r="E206" s="4">
        <v>2013</v>
      </c>
      <c r="F206" s="5">
        <v>0</v>
      </c>
      <c r="G206" s="5">
        <v>0</v>
      </c>
      <c r="H206" s="5"/>
      <c r="I206" s="5"/>
      <c r="J206" s="5">
        <v>0</v>
      </c>
      <c r="K206" s="6">
        <v>0</v>
      </c>
      <c r="L206" s="6">
        <v>0</v>
      </c>
      <c r="M206" s="5">
        <v>18.8</v>
      </c>
      <c r="N206" s="5"/>
      <c r="O206" s="5">
        <v>0</v>
      </c>
      <c r="P206" s="5">
        <v>0</v>
      </c>
      <c r="Q206" s="5">
        <v>0</v>
      </c>
      <c r="R206" s="5">
        <v>0</v>
      </c>
      <c r="S206" s="5">
        <v>0</v>
      </c>
      <c r="T206" s="5">
        <v>0</v>
      </c>
      <c r="U206" s="5">
        <v>8</v>
      </c>
      <c r="V206" s="5">
        <v>0</v>
      </c>
      <c r="W206" s="5"/>
      <c r="X206" s="6">
        <v>0</v>
      </c>
      <c r="Y206" s="6">
        <v>0</v>
      </c>
      <c r="Z206" s="6"/>
      <c r="AA206" s="6"/>
      <c r="AB206" s="6">
        <v>0</v>
      </c>
      <c r="AC206" s="6">
        <v>0</v>
      </c>
      <c r="AD206" s="6">
        <v>0</v>
      </c>
      <c r="AE206" s="6">
        <v>0</v>
      </c>
      <c r="AF206" s="6"/>
      <c r="AG206" s="6"/>
      <c r="AH206" s="6"/>
      <c r="AI206" s="6">
        <f>SUM(F206:AE206)</f>
        <v>26.8</v>
      </c>
      <c r="AJ206" s="4" t="s">
        <v>29</v>
      </c>
    </row>
    <row r="207" spans="1:36" hidden="1" x14ac:dyDescent="0.3">
      <c r="A207" s="2" t="s">
        <v>134</v>
      </c>
      <c r="B207" s="3" t="s">
        <v>145</v>
      </c>
      <c r="C207" s="4" t="s">
        <v>27</v>
      </c>
      <c r="D207" s="4" t="s">
        <v>28</v>
      </c>
      <c r="E207" s="4">
        <v>2013</v>
      </c>
      <c r="F207" s="5">
        <v>0</v>
      </c>
      <c r="G207" s="5">
        <v>0</v>
      </c>
      <c r="H207" s="5"/>
      <c r="I207" s="5"/>
      <c r="J207" s="5">
        <v>0</v>
      </c>
      <c r="K207" s="6">
        <v>0</v>
      </c>
      <c r="L207" s="6">
        <v>0</v>
      </c>
      <c r="M207" s="5">
        <v>24.8</v>
      </c>
      <c r="N207" s="5"/>
      <c r="O207" s="5">
        <v>0</v>
      </c>
      <c r="P207" s="5">
        <v>0</v>
      </c>
      <c r="Q207" s="5">
        <v>0</v>
      </c>
      <c r="R207" s="5">
        <v>0</v>
      </c>
      <c r="S207" s="5">
        <v>0</v>
      </c>
      <c r="T207" s="5">
        <v>0</v>
      </c>
      <c r="U207" s="5">
        <v>8</v>
      </c>
      <c r="V207" s="5">
        <v>0</v>
      </c>
      <c r="W207" s="5"/>
      <c r="X207" s="6">
        <v>0</v>
      </c>
      <c r="Y207" s="6">
        <v>0</v>
      </c>
      <c r="Z207" s="6"/>
      <c r="AA207" s="6"/>
      <c r="AB207" s="6">
        <v>0</v>
      </c>
      <c r="AC207" s="6">
        <v>0</v>
      </c>
      <c r="AD207" s="6">
        <v>0</v>
      </c>
      <c r="AE207" s="6">
        <v>0</v>
      </c>
      <c r="AF207" s="6"/>
      <c r="AG207" s="6"/>
      <c r="AH207" s="6"/>
      <c r="AI207" s="6">
        <f>SUM(F207:AE207)</f>
        <v>32.799999999999997</v>
      </c>
      <c r="AJ207" s="4" t="s">
        <v>29</v>
      </c>
    </row>
    <row r="208" spans="1:36" ht="39.6" x14ac:dyDescent="0.3">
      <c r="A208" s="2" t="s">
        <v>95</v>
      </c>
      <c r="B208" s="7" t="s">
        <v>101</v>
      </c>
      <c r="C208" s="8" t="s">
        <v>27</v>
      </c>
      <c r="D208" s="8" t="s">
        <v>28</v>
      </c>
      <c r="E208" s="8">
        <v>2018</v>
      </c>
      <c r="F208" s="9">
        <v>0</v>
      </c>
      <c r="G208" s="5">
        <v>0</v>
      </c>
      <c r="H208" s="5">
        <v>0</v>
      </c>
      <c r="I208" s="5">
        <v>0</v>
      </c>
      <c r="J208" s="9">
        <v>0</v>
      </c>
      <c r="K208" s="6">
        <v>0</v>
      </c>
      <c r="L208" s="6">
        <v>0</v>
      </c>
      <c r="M208" s="9">
        <v>0</v>
      </c>
      <c r="N208" s="12">
        <v>0</v>
      </c>
      <c r="O208" s="9">
        <v>0</v>
      </c>
      <c r="P208" s="9">
        <v>0</v>
      </c>
      <c r="Q208" s="9">
        <v>0</v>
      </c>
      <c r="R208" s="9">
        <v>0</v>
      </c>
      <c r="S208" s="9">
        <v>0</v>
      </c>
      <c r="T208" s="9">
        <v>0</v>
      </c>
      <c r="U208" s="9">
        <v>117</v>
      </c>
      <c r="V208" s="9">
        <v>0</v>
      </c>
      <c r="W208" s="12">
        <v>0</v>
      </c>
      <c r="X208" s="6">
        <v>0</v>
      </c>
      <c r="Y208" s="6">
        <v>0</v>
      </c>
      <c r="Z208" s="12">
        <v>0</v>
      </c>
      <c r="AA208" s="12">
        <v>0</v>
      </c>
      <c r="AB208" s="6">
        <v>0</v>
      </c>
      <c r="AC208" s="6">
        <v>0</v>
      </c>
      <c r="AD208" s="6">
        <v>0</v>
      </c>
      <c r="AE208" s="6">
        <v>0</v>
      </c>
      <c r="AF208" s="12">
        <v>0</v>
      </c>
      <c r="AG208" s="12">
        <v>0</v>
      </c>
      <c r="AH208" s="12">
        <v>0</v>
      </c>
      <c r="AI208" s="6">
        <f>SUM(F208:AH208)</f>
        <v>117</v>
      </c>
      <c r="AJ208" s="8" t="s">
        <v>66</v>
      </c>
    </row>
    <row r="209" spans="1:36" ht="31.2" hidden="1" x14ac:dyDescent="0.3">
      <c r="A209" s="10" t="s">
        <v>147</v>
      </c>
      <c r="B209" s="10" t="s">
        <v>251</v>
      </c>
      <c r="C209" s="10" t="s">
        <v>204</v>
      </c>
      <c r="D209" s="10" t="s">
        <v>32</v>
      </c>
      <c r="E209" s="10">
        <v>2013</v>
      </c>
      <c r="F209" s="11">
        <v>100</v>
      </c>
      <c r="G209" s="5">
        <v>0</v>
      </c>
      <c r="H209" s="5"/>
      <c r="I209" s="5"/>
      <c r="J209" s="12">
        <v>31.8</v>
      </c>
      <c r="K209" s="11">
        <v>0</v>
      </c>
      <c r="L209" s="12">
        <v>0</v>
      </c>
      <c r="M209" s="12">
        <v>0</v>
      </c>
      <c r="N209" s="12"/>
      <c r="O209" s="12">
        <v>0</v>
      </c>
      <c r="P209" s="12">
        <v>0</v>
      </c>
      <c r="Q209" s="12">
        <v>0</v>
      </c>
      <c r="R209" s="12">
        <v>0</v>
      </c>
      <c r="S209" s="9">
        <v>0</v>
      </c>
      <c r="T209" s="12">
        <v>0</v>
      </c>
      <c r="U209" s="12">
        <v>0</v>
      </c>
      <c r="V209" s="12">
        <v>0</v>
      </c>
      <c r="W209" s="12"/>
      <c r="X209" s="12">
        <v>0</v>
      </c>
      <c r="Y209" s="12">
        <v>0</v>
      </c>
      <c r="Z209" s="12"/>
      <c r="AA209" s="12"/>
      <c r="AB209" s="12">
        <v>0</v>
      </c>
      <c r="AC209" s="12">
        <v>0</v>
      </c>
      <c r="AD209" s="12">
        <v>0</v>
      </c>
      <c r="AE209" s="12">
        <v>0</v>
      </c>
      <c r="AF209" s="12"/>
      <c r="AG209" s="12"/>
      <c r="AH209" s="12"/>
      <c r="AI209" s="6">
        <f t="shared" ref="AI209:AI221" si="9">SUM(F209:AE209)</f>
        <v>131.80000000000001</v>
      </c>
      <c r="AJ209" s="10" t="s">
        <v>209</v>
      </c>
    </row>
    <row r="210" spans="1:36" ht="31.2" hidden="1" x14ac:dyDescent="0.3">
      <c r="A210" s="10" t="s">
        <v>147</v>
      </c>
      <c r="B210" s="10" t="s">
        <v>252</v>
      </c>
      <c r="C210" s="10" t="s">
        <v>204</v>
      </c>
      <c r="D210" s="10" t="s">
        <v>32</v>
      </c>
      <c r="E210" s="10">
        <v>2013</v>
      </c>
      <c r="F210" s="11">
        <v>0</v>
      </c>
      <c r="G210" s="5">
        <v>0</v>
      </c>
      <c r="H210" s="5"/>
      <c r="I210" s="5"/>
      <c r="J210" s="12">
        <v>2</v>
      </c>
      <c r="K210" s="11">
        <v>0</v>
      </c>
      <c r="L210" s="12">
        <v>0</v>
      </c>
      <c r="M210" s="12">
        <v>0</v>
      </c>
      <c r="N210" s="12"/>
      <c r="O210" s="12">
        <v>0</v>
      </c>
      <c r="P210" s="12">
        <v>0</v>
      </c>
      <c r="Q210" s="12">
        <v>0</v>
      </c>
      <c r="R210" s="12">
        <v>0</v>
      </c>
      <c r="S210" s="9">
        <v>0</v>
      </c>
      <c r="T210" s="12">
        <v>21.3</v>
      </c>
      <c r="U210" s="12">
        <v>0</v>
      </c>
      <c r="V210" s="12">
        <v>0</v>
      </c>
      <c r="W210" s="12"/>
      <c r="X210" s="12">
        <v>0</v>
      </c>
      <c r="Y210" s="12">
        <v>0</v>
      </c>
      <c r="Z210" s="12"/>
      <c r="AA210" s="12"/>
      <c r="AB210" s="12">
        <v>0</v>
      </c>
      <c r="AC210" s="12">
        <v>0</v>
      </c>
      <c r="AD210" s="12">
        <v>0</v>
      </c>
      <c r="AE210" s="12">
        <v>0</v>
      </c>
      <c r="AF210" s="12"/>
      <c r="AG210" s="12"/>
      <c r="AH210" s="12"/>
      <c r="AI210" s="6">
        <f t="shared" si="9"/>
        <v>23.3</v>
      </c>
      <c r="AJ210" s="10" t="s">
        <v>58</v>
      </c>
    </row>
    <row r="211" spans="1:36" ht="31.2" hidden="1" x14ac:dyDescent="0.3">
      <c r="A211" s="10" t="s">
        <v>147</v>
      </c>
      <c r="B211" s="10" t="s">
        <v>271</v>
      </c>
      <c r="C211" s="10" t="s">
        <v>204</v>
      </c>
      <c r="D211" s="10" t="s">
        <v>40</v>
      </c>
      <c r="E211" s="10">
        <v>2013</v>
      </c>
      <c r="F211" s="11">
        <v>0</v>
      </c>
      <c r="G211" s="5">
        <v>0</v>
      </c>
      <c r="H211" s="5"/>
      <c r="I211" s="5"/>
      <c r="J211" s="12">
        <v>0</v>
      </c>
      <c r="K211" s="11">
        <v>0</v>
      </c>
      <c r="L211" s="12">
        <v>0</v>
      </c>
      <c r="M211" s="12">
        <v>35</v>
      </c>
      <c r="N211" s="12"/>
      <c r="O211" s="12">
        <v>0</v>
      </c>
      <c r="P211" s="12">
        <v>0</v>
      </c>
      <c r="Q211" s="12">
        <v>0</v>
      </c>
      <c r="R211" s="12">
        <v>0</v>
      </c>
      <c r="S211" s="9">
        <v>0</v>
      </c>
      <c r="T211" s="12">
        <v>0</v>
      </c>
      <c r="U211" s="12">
        <v>45</v>
      </c>
      <c r="V211" s="12">
        <v>0</v>
      </c>
      <c r="W211" s="12"/>
      <c r="X211" s="12">
        <v>0</v>
      </c>
      <c r="Y211" s="12">
        <v>0</v>
      </c>
      <c r="Z211" s="12"/>
      <c r="AA211" s="12"/>
      <c r="AB211" s="12">
        <v>0</v>
      </c>
      <c r="AC211" s="12">
        <v>0</v>
      </c>
      <c r="AD211" s="12">
        <v>0</v>
      </c>
      <c r="AE211" s="12">
        <v>0</v>
      </c>
      <c r="AF211" s="12"/>
      <c r="AG211" s="12"/>
      <c r="AH211" s="12"/>
      <c r="AI211" s="6">
        <f t="shared" si="9"/>
        <v>80</v>
      </c>
      <c r="AJ211" s="10" t="s">
        <v>29</v>
      </c>
    </row>
    <row r="212" spans="1:36" ht="31.2" hidden="1" x14ac:dyDescent="0.3">
      <c r="A212" s="10" t="s">
        <v>147</v>
      </c>
      <c r="B212" s="10" t="s">
        <v>421</v>
      </c>
      <c r="C212" s="10" t="s">
        <v>364</v>
      </c>
      <c r="D212" s="10" t="s">
        <v>28</v>
      </c>
      <c r="E212" s="10">
        <v>2013</v>
      </c>
      <c r="F212" s="11">
        <v>70</v>
      </c>
      <c r="G212" s="5">
        <v>0</v>
      </c>
      <c r="H212" s="5"/>
      <c r="I212" s="5"/>
      <c r="J212" s="11">
        <v>19</v>
      </c>
      <c r="K212" s="11">
        <v>0</v>
      </c>
      <c r="L212" s="12">
        <v>0</v>
      </c>
      <c r="M212" s="12">
        <v>0</v>
      </c>
      <c r="N212" s="12"/>
      <c r="O212" s="12">
        <v>0</v>
      </c>
      <c r="P212" s="12">
        <v>0</v>
      </c>
      <c r="Q212" s="11">
        <v>0</v>
      </c>
      <c r="R212" s="12">
        <v>0</v>
      </c>
      <c r="S212" s="12">
        <v>0</v>
      </c>
      <c r="T212" s="12">
        <v>0</v>
      </c>
      <c r="U212" s="12">
        <v>0</v>
      </c>
      <c r="V212" s="12">
        <v>0</v>
      </c>
      <c r="W212" s="12"/>
      <c r="X212" s="12">
        <v>0</v>
      </c>
      <c r="Y212" s="12">
        <v>0</v>
      </c>
      <c r="Z212" s="12"/>
      <c r="AA212" s="12"/>
      <c r="AB212" s="11">
        <v>0</v>
      </c>
      <c r="AC212" s="12">
        <v>0</v>
      </c>
      <c r="AD212" s="12">
        <v>0</v>
      </c>
      <c r="AE212" s="12">
        <v>0</v>
      </c>
      <c r="AF212" s="12"/>
      <c r="AG212" s="12"/>
      <c r="AH212" s="12"/>
      <c r="AI212" s="6">
        <f t="shared" si="9"/>
        <v>89</v>
      </c>
      <c r="AJ212" s="10" t="s">
        <v>58</v>
      </c>
    </row>
    <row r="213" spans="1:36" ht="31.2" hidden="1" x14ac:dyDescent="0.3">
      <c r="A213" s="10" t="s">
        <v>147</v>
      </c>
      <c r="B213" s="10" t="s">
        <v>437</v>
      </c>
      <c r="C213" s="10" t="s">
        <v>364</v>
      </c>
      <c r="D213" s="10" t="s">
        <v>227</v>
      </c>
      <c r="E213" s="10">
        <v>2013</v>
      </c>
      <c r="F213" s="11">
        <v>0</v>
      </c>
      <c r="G213" s="5">
        <v>0</v>
      </c>
      <c r="H213" s="5"/>
      <c r="I213" s="5"/>
      <c r="J213" s="11">
        <v>0</v>
      </c>
      <c r="K213" s="11">
        <v>0</v>
      </c>
      <c r="L213" s="12">
        <v>0</v>
      </c>
      <c r="M213" s="12">
        <v>0</v>
      </c>
      <c r="N213" s="12"/>
      <c r="O213" s="12">
        <v>0</v>
      </c>
      <c r="P213" s="12">
        <v>0</v>
      </c>
      <c r="Q213" s="11">
        <v>0</v>
      </c>
      <c r="R213" s="12">
        <v>0</v>
      </c>
      <c r="S213" s="12">
        <v>0</v>
      </c>
      <c r="T213" s="12">
        <v>0</v>
      </c>
      <c r="U213" s="12">
        <v>58</v>
      </c>
      <c r="V213" s="12">
        <v>0</v>
      </c>
      <c r="W213" s="12"/>
      <c r="X213" s="12">
        <v>0</v>
      </c>
      <c r="Y213" s="12">
        <v>0</v>
      </c>
      <c r="Z213" s="12"/>
      <c r="AA213" s="12"/>
      <c r="AB213" s="11">
        <v>0</v>
      </c>
      <c r="AC213" s="12">
        <v>0</v>
      </c>
      <c r="AD213" s="12">
        <v>0</v>
      </c>
      <c r="AE213" s="12">
        <v>0</v>
      </c>
      <c r="AF213" s="12"/>
      <c r="AG213" s="12"/>
      <c r="AH213" s="12"/>
      <c r="AI213" s="6">
        <f t="shared" si="9"/>
        <v>58</v>
      </c>
      <c r="AJ213" s="10" t="s">
        <v>29</v>
      </c>
    </row>
    <row r="214" spans="1:36" ht="31.2" hidden="1" x14ac:dyDescent="0.3">
      <c r="A214" s="10" t="s">
        <v>147</v>
      </c>
      <c r="B214" s="10" t="s">
        <v>276</v>
      </c>
      <c r="C214" s="10" t="s">
        <v>204</v>
      </c>
      <c r="D214" s="10" t="s">
        <v>28</v>
      </c>
      <c r="E214" s="10">
        <v>2016</v>
      </c>
      <c r="F214" s="11">
        <v>0</v>
      </c>
      <c r="G214" s="5">
        <v>0</v>
      </c>
      <c r="H214" s="5"/>
      <c r="I214" s="5"/>
      <c r="J214" s="12">
        <v>0</v>
      </c>
      <c r="K214" s="11">
        <v>297</v>
      </c>
      <c r="L214" s="12">
        <v>0</v>
      </c>
      <c r="M214" s="12">
        <v>0</v>
      </c>
      <c r="N214" s="12"/>
      <c r="O214" s="12">
        <v>0</v>
      </c>
      <c r="P214" s="12">
        <v>0</v>
      </c>
      <c r="Q214" s="12">
        <v>0</v>
      </c>
      <c r="R214" s="12">
        <v>0</v>
      </c>
      <c r="S214" s="9">
        <v>0</v>
      </c>
      <c r="T214" s="12">
        <v>0</v>
      </c>
      <c r="U214" s="12">
        <v>0</v>
      </c>
      <c r="V214" s="12">
        <v>0</v>
      </c>
      <c r="W214" s="12"/>
      <c r="X214" s="12">
        <v>0</v>
      </c>
      <c r="Y214" s="12">
        <v>0</v>
      </c>
      <c r="Z214" s="12"/>
      <c r="AA214" s="12"/>
      <c r="AB214" s="12">
        <v>0</v>
      </c>
      <c r="AC214" s="12">
        <v>0</v>
      </c>
      <c r="AD214" s="12">
        <v>0</v>
      </c>
      <c r="AE214" s="12">
        <v>0</v>
      </c>
      <c r="AF214" s="12"/>
      <c r="AG214" s="12"/>
      <c r="AH214" s="12"/>
      <c r="AI214" s="6">
        <f t="shared" si="9"/>
        <v>297</v>
      </c>
      <c r="AJ214" s="10" t="s">
        <v>66</v>
      </c>
    </row>
    <row r="215" spans="1:36" ht="46.8" hidden="1" x14ac:dyDescent="0.3">
      <c r="A215" s="10" t="s">
        <v>147</v>
      </c>
      <c r="B215" s="10" t="s">
        <v>438</v>
      </c>
      <c r="C215" s="10" t="s">
        <v>364</v>
      </c>
      <c r="D215" s="15" t="s">
        <v>28</v>
      </c>
      <c r="E215" s="15">
        <v>2013</v>
      </c>
      <c r="F215" s="11">
        <v>0</v>
      </c>
      <c r="G215" s="5">
        <v>0</v>
      </c>
      <c r="H215" s="5"/>
      <c r="I215" s="5"/>
      <c r="J215" s="11">
        <v>0</v>
      </c>
      <c r="K215" s="11">
        <v>0</v>
      </c>
      <c r="L215" s="12">
        <v>0</v>
      </c>
      <c r="M215" s="12">
        <v>0</v>
      </c>
      <c r="N215" s="12"/>
      <c r="O215" s="12">
        <v>0</v>
      </c>
      <c r="P215" s="12">
        <v>0</v>
      </c>
      <c r="Q215" s="11">
        <v>0</v>
      </c>
      <c r="R215" s="12">
        <v>0</v>
      </c>
      <c r="S215" s="12">
        <v>0</v>
      </c>
      <c r="T215" s="12">
        <v>0</v>
      </c>
      <c r="U215" s="12">
        <v>0</v>
      </c>
      <c r="V215" s="12">
        <v>0</v>
      </c>
      <c r="W215" s="12"/>
      <c r="X215" s="12">
        <v>0</v>
      </c>
      <c r="Y215" s="12">
        <v>0</v>
      </c>
      <c r="Z215" s="12"/>
      <c r="AA215" s="12"/>
      <c r="AB215" s="11">
        <v>0</v>
      </c>
      <c r="AC215" s="12">
        <v>0</v>
      </c>
      <c r="AD215" s="12">
        <v>0</v>
      </c>
      <c r="AE215" s="12">
        <v>0</v>
      </c>
      <c r="AF215" s="12"/>
      <c r="AG215" s="12"/>
      <c r="AH215" s="12"/>
      <c r="AI215" s="6">
        <f t="shared" si="9"/>
        <v>0</v>
      </c>
      <c r="AJ215" s="10" t="s">
        <v>29</v>
      </c>
    </row>
    <row r="216" spans="1:36" ht="31.2" hidden="1" x14ac:dyDescent="0.3">
      <c r="A216" s="10" t="s">
        <v>147</v>
      </c>
      <c r="B216" s="10" t="s">
        <v>443</v>
      </c>
      <c r="C216" s="10" t="s">
        <v>364</v>
      </c>
      <c r="D216" s="10" t="s">
        <v>28</v>
      </c>
      <c r="E216" s="10">
        <v>2013</v>
      </c>
      <c r="F216" s="11">
        <v>0</v>
      </c>
      <c r="G216" s="5">
        <v>0</v>
      </c>
      <c r="H216" s="5"/>
      <c r="I216" s="5"/>
      <c r="J216" s="11">
        <v>0.43</v>
      </c>
      <c r="K216" s="11">
        <v>0</v>
      </c>
      <c r="L216" s="12">
        <v>0</v>
      </c>
      <c r="M216" s="12">
        <v>0</v>
      </c>
      <c r="N216" s="12"/>
      <c r="O216" s="12">
        <v>0</v>
      </c>
      <c r="P216" s="12">
        <v>0</v>
      </c>
      <c r="Q216" s="11">
        <v>2.5</v>
      </c>
      <c r="R216" s="12">
        <v>0</v>
      </c>
      <c r="S216" s="12">
        <v>0</v>
      </c>
      <c r="T216" s="12">
        <v>0</v>
      </c>
      <c r="U216" s="12">
        <v>0</v>
      </c>
      <c r="V216" s="12">
        <v>0</v>
      </c>
      <c r="W216" s="12"/>
      <c r="X216" s="12">
        <v>0</v>
      </c>
      <c r="Y216" s="12">
        <v>0</v>
      </c>
      <c r="Z216" s="12"/>
      <c r="AA216" s="12"/>
      <c r="AB216" s="11">
        <v>0</v>
      </c>
      <c r="AC216" s="12">
        <v>0</v>
      </c>
      <c r="AD216" s="12">
        <v>0</v>
      </c>
      <c r="AE216" s="12">
        <v>0</v>
      </c>
      <c r="AF216" s="12"/>
      <c r="AG216" s="12"/>
      <c r="AH216" s="12"/>
      <c r="AI216" s="6">
        <f t="shared" si="9"/>
        <v>2.93</v>
      </c>
      <c r="AJ216" s="10" t="s">
        <v>58</v>
      </c>
    </row>
    <row r="217" spans="1:36" ht="62.4" hidden="1" x14ac:dyDescent="0.3">
      <c r="A217" s="10" t="s">
        <v>147</v>
      </c>
      <c r="B217" s="10" t="s">
        <v>279</v>
      </c>
      <c r="C217" s="10" t="s">
        <v>204</v>
      </c>
      <c r="D217" s="10" t="s">
        <v>32</v>
      </c>
      <c r="E217" s="10">
        <v>2015</v>
      </c>
      <c r="F217" s="11">
        <v>0</v>
      </c>
      <c r="G217" s="5">
        <v>0</v>
      </c>
      <c r="H217" s="5"/>
      <c r="I217" s="5"/>
      <c r="J217" s="12">
        <v>0</v>
      </c>
      <c r="K217" s="11">
        <v>0</v>
      </c>
      <c r="L217" s="12">
        <v>0</v>
      </c>
      <c r="M217" s="12">
        <v>0</v>
      </c>
      <c r="N217" s="12"/>
      <c r="O217" s="12">
        <v>0</v>
      </c>
      <c r="P217" s="12">
        <v>0</v>
      </c>
      <c r="Q217" s="12">
        <v>0</v>
      </c>
      <c r="R217" s="12">
        <v>0</v>
      </c>
      <c r="S217" s="9">
        <v>0</v>
      </c>
      <c r="T217" s="12">
        <v>0</v>
      </c>
      <c r="U217" s="12">
        <v>75</v>
      </c>
      <c r="V217" s="12">
        <v>0</v>
      </c>
      <c r="W217" s="12"/>
      <c r="X217" s="12">
        <v>0</v>
      </c>
      <c r="Y217" s="12">
        <v>0</v>
      </c>
      <c r="Z217" s="12"/>
      <c r="AA217" s="12"/>
      <c r="AB217" s="12">
        <v>0</v>
      </c>
      <c r="AC217" s="12">
        <v>0</v>
      </c>
      <c r="AD217" s="12">
        <v>0</v>
      </c>
      <c r="AE217" s="12">
        <v>0</v>
      </c>
      <c r="AF217" s="12"/>
      <c r="AG217" s="12"/>
      <c r="AH217" s="12"/>
      <c r="AI217" s="6">
        <f t="shared" si="9"/>
        <v>75</v>
      </c>
      <c r="AJ217" s="10" t="s">
        <v>66</v>
      </c>
    </row>
    <row r="218" spans="1:36" ht="31.2" hidden="1" x14ac:dyDescent="0.3">
      <c r="A218" s="10" t="s">
        <v>25</v>
      </c>
      <c r="B218" s="10" t="s">
        <v>466</v>
      </c>
      <c r="C218" s="10" t="s">
        <v>467</v>
      </c>
      <c r="D218" s="10" t="s">
        <v>28</v>
      </c>
      <c r="E218" s="10">
        <v>2013</v>
      </c>
      <c r="F218" s="11">
        <v>0</v>
      </c>
      <c r="G218" s="5">
        <v>0</v>
      </c>
      <c r="H218" s="5"/>
      <c r="I218" s="5"/>
      <c r="J218" s="12">
        <v>0</v>
      </c>
      <c r="K218" s="11">
        <v>0</v>
      </c>
      <c r="L218" s="11">
        <v>0</v>
      </c>
      <c r="M218" s="12">
        <v>0</v>
      </c>
      <c r="N218" s="12"/>
      <c r="O218" s="12">
        <v>0</v>
      </c>
      <c r="P218" s="12">
        <v>0</v>
      </c>
      <c r="Q218" s="12">
        <v>0</v>
      </c>
      <c r="R218" s="12">
        <v>0</v>
      </c>
      <c r="S218" s="9">
        <v>0</v>
      </c>
      <c r="T218" s="12">
        <v>168</v>
      </c>
      <c r="U218" s="12">
        <v>177</v>
      </c>
      <c r="V218" s="12">
        <v>0</v>
      </c>
      <c r="W218" s="12"/>
      <c r="X218" s="6">
        <v>0</v>
      </c>
      <c r="Y218" s="6">
        <v>0</v>
      </c>
      <c r="Z218" s="6"/>
      <c r="AA218" s="6"/>
      <c r="AB218" s="6">
        <v>0</v>
      </c>
      <c r="AC218" s="6">
        <v>0</v>
      </c>
      <c r="AD218" s="6">
        <v>0</v>
      </c>
      <c r="AE218" s="6">
        <v>0</v>
      </c>
      <c r="AF218" s="6"/>
      <c r="AG218" s="6"/>
      <c r="AH218" s="6"/>
      <c r="AI218" s="6">
        <f t="shared" si="9"/>
        <v>345</v>
      </c>
      <c r="AJ218" s="10" t="s">
        <v>58</v>
      </c>
    </row>
    <row r="219" spans="1:36" ht="31.2" x14ac:dyDescent="0.3">
      <c r="A219" s="15" t="s">
        <v>469</v>
      </c>
      <c r="B219" s="92" t="s">
        <v>642</v>
      </c>
      <c r="C219" s="10" t="s">
        <v>467</v>
      </c>
      <c r="D219" s="10" t="s">
        <v>32</v>
      </c>
      <c r="E219" s="10">
        <v>2010</v>
      </c>
      <c r="F219" s="15">
        <v>0</v>
      </c>
      <c r="G219" s="15">
        <v>0</v>
      </c>
      <c r="H219" s="15">
        <v>0</v>
      </c>
      <c r="I219" s="15">
        <v>0</v>
      </c>
      <c r="J219" s="15">
        <v>0</v>
      </c>
      <c r="K219" s="15">
        <v>0</v>
      </c>
      <c r="L219" s="15">
        <v>0</v>
      </c>
      <c r="M219" s="15">
        <v>0</v>
      </c>
      <c r="N219" s="15"/>
      <c r="O219" s="15">
        <v>0</v>
      </c>
      <c r="P219" s="15">
        <v>324</v>
      </c>
      <c r="Q219" s="15">
        <v>0</v>
      </c>
      <c r="R219" s="15">
        <v>0</v>
      </c>
      <c r="S219" s="15">
        <v>0</v>
      </c>
      <c r="T219" s="15">
        <v>0</v>
      </c>
      <c r="U219" s="15">
        <v>0</v>
      </c>
      <c r="V219" s="15">
        <v>0</v>
      </c>
      <c r="W219" s="15"/>
      <c r="X219" s="15">
        <v>0</v>
      </c>
      <c r="Y219" s="15">
        <v>0</v>
      </c>
      <c r="Z219" s="15"/>
      <c r="AA219" s="15"/>
      <c r="AB219" s="15">
        <v>0</v>
      </c>
      <c r="AC219" s="15">
        <v>0</v>
      </c>
      <c r="AD219" s="15">
        <v>0</v>
      </c>
      <c r="AE219" s="15">
        <v>0</v>
      </c>
      <c r="AF219" s="15"/>
      <c r="AG219" s="15"/>
      <c r="AH219" s="15"/>
      <c r="AI219" s="6">
        <f t="shared" si="9"/>
        <v>324</v>
      </c>
      <c r="AJ219" s="15" t="s">
        <v>29</v>
      </c>
    </row>
    <row r="220" spans="1:36" ht="46.8" hidden="1" x14ac:dyDescent="0.3">
      <c r="A220" s="10" t="s">
        <v>147</v>
      </c>
      <c r="B220" s="10" t="s">
        <v>282</v>
      </c>
      <c r="C220" s="10" t="s">
        <v>204</v>
      </c>
      <c r="D220" s="10" t="s">
        <v>28</v>
      </c>
      <c r="E220" s="10">
        <v>2013</v>
      </c>
      <c r="F220" s="11">
        <v>0</v>
      </c>
      <c r="G220" s="5">
        <v>0</v>
      </c>
      <c r="H220" s="5"/>
      <c r="I220" s="5"/>
      <c r="J220" s="12">
        <v>0</v>
      </c>
      <c r="K220" s="11">
        <v>38.369999999999997</v>
      </c>
      <c r="L220" s="12">
        <v>0</v>
      </c>
      <c r="M220" s="12">
        <v>0</v>
      </c>
      <c r="N220" s="12"/>
      <c r="O220" s="12">
        <v>0</v>
      </c>
      <c r="P220" s="12">
        <v>0</v>
      </c>
      <c r="Q220" s="12">
        <v>0</v>
      </c>
      <c r="R220" s="12">
        <v>0</v>
      </c>
      <c r="S220" s="9">
        <v>0</v>
      </c>
      <c r="T220" s="12">
        <v>0</v>
      </c>
      <c r="U220" s="12">
        <v>0</v>
      </c>
      <c r="V220" s="12">
        <v>0</v>
      </c>
      <c r="W220" s="12"/>
      <c r="X220" s="12">
        <v>0</v>
      </c>
      <c r="Y220" s="12">
        <v>0</v>
      </c>
      <c r="Z220" s="12"/>
      <c r="AA220" s="12"/>
      <c r="AB220" s="12">
        <v>0</v>
      </c>
      <c r="AC220" s="12">
        <v>0</v>
      </c>
      <c r="AD220" s="12">
        <v>0</v>
      </c>
      <c r="AE220" s="12">
        <v>0</v>
      </c>
      <c r="AF220" s="12"/>
      <c r="AG220" s="12"/>
      <c r="AH220" s="12"/>
      <c r="AI220" s="6">
        <f t="shared" si="9"/>
        <v>38.369999999999997</v>
      </c>
      <c r="AJ220" s="10" t="s">
        <v>66</v>
      </c>
    </row>
    <row r="221" spans="1:36" ht="31.2" x14ac:dyDescent="0.3">
      <c r="A221" s="10" t="s">
        <v>206</v>
      </c>
      <c r="B221" s="10" t="s">
        <v>371</v>
      </c>
      <c r="C221" s="10" t="s">
        <v>364</v>
      </c>
      <c r="D221" s="10" t="s">
        <v>28</v>
      </c>
      <c r="E221" s="10">
        <v>2013</v>
      </c>
      <c r="F221" s="11">
        <v>1</v>
      </c>
      <c r="G221" s="5">
        <v>0</v>
      </c>
      <c r="H221" s="5"/>
      <c r="I221" s="5"/>
      <c r="J221" s="11">
        <v>0</v>
      </c>
      <c r="K221" s="11">
        <v>0</v>
      </c>
      <c r="L221" s="12">
        <v>0</v>
      </c>
      <c r="M221" s="12">
        <v>0</v>
      </c>
      <c r="N221" s="12"/>
      <c r="O221" s="12">
        <v>0</v>
      </c>
      <c r="P221" s="12">
        <v>0</v>
      </c>
      <c r="Q221" s="11">
        <v>0</v>
      </c>
      <c r="R221" s="12">
        <v>0</v>
      </c>
      <c r="S221" s="12">
        <v>0</v>
      </c>
      <c r="T221" s="12">
        <v>0</v>
      </c>
      <c r="U221" s="12">
        <v>0</v>
      </c>
      <c r="V221" s="12">
        <v>0</v>
      </c>
      <c r="W221" s="12"/>
      <c r="X221" s="12">
        <v>0</v>
      </c>
      <c r="Y221" s="12">
        <v>0</v>
      </c>
      <c r="Z221" s="12"/>
      <c r="AA221" s="12"/>
      <c r="AB221" s="11">
        <v>0</v>
      </c>
      <c r="AC221" s="12">
        <v>0</v>
      </c>
      <c r="AD221" s="12">
        <v>0</v>
      </c>
      <c r="AE221" s="12">
        <v>0</v>
      </c>
      <c r="AF221" s="12"/>
      <c r="AG221" s="12"/>
      <c r="AH221" s="12"/>
      <c r="AI221" s="6">
        <f t="shared" si="9"/>
        <v>1</v>
      </c>
      <c r="AJ221" s="10" t="s">
        <v>38</v>
      </c>
    </row>
    <row r="222" spans="1:36" x14ac:dyDescent="0.3">
      <c r="A222" s="2" t="s">
        <v>185</v>
      </c>
      <c r="B222" s="3" t="s">
        <v>194</v>
      </c>
      <c r="C222" s="4" t="s">
        <v>27</v>
      </c>
      <c r="D222" s="4" t="s">
        <v>32</v>
      </c>
      <c r="E222" s="4">
        <v>2018</v>
      </c>
      <c r="F222" s="5">
        <v>0</v>
      </c>
      <c r="G222" s="5">
        <v>0</v>
      </c>
      <c r="H222" s="5">
        <v>0</v>
      </c>
      <c r="I222" s="5">
        <v>0</v>
      </c>
      <c r="J222" s="5">
        <v>0</v>
      </c>
      <c r="K222" s="6">
        <v>0</v>
      </c>
      <c r="L222" s="6">
        <v>0</v>
      </c>
      <c r="M222" s="5">
        <v>52.7</v>
      </c>
      <c r="N222" s="12">
        <v>0</v>
      </c>
      <c r="O222" s="5">
        <v>0</v>
      </c>
      <c r="P222" s="5">
        <v>0</v>
      </c>
      <c r="Q222" s="5">
        <v>0</v>
      </c>
      <c r="R222" s="5">
        <v>0</v>
      </c>
      <c r="S222" s="5">
        <v>0</v>
      </c>
      <c r="T222" s="5">
        <v>0</v>
      </c>
      <c r="U222" s="5">
        <v>52.6</v>
      </c>
      <c r="V222" s="5">
        <v>0</v>
      </c>
      <c r="W222" s="12">
        <v>0</v>
      </c>
      <c r="X222" s="6">
        <v>0</v>
      </c>
      <c r="Y222" s="6">
        <v>0</v>
      </c>
      <c r="Z222" s="12">
        <v>0</v>
      </c>
      <c r="AA222" s="12">
        <v>0</v>
      </c>
      <c r="AB222" s="6">
        <v>0</v>
      </c>
      <c r="AC222" s="6">
        <v>0</v>
      </c>
      <c r="AD222" s="6">
        <v>0</v>
      </c>
      <c r="AE222" s="6">
        <v>0</v>
      </c>
      <c r="AF222" s="12">
        <v>0</v>
      </c>
      <c r="AG222" s="12">
        <v>0</v>
      </c>
      <c r="AH222" s="12">
        <v>0</v>
      </c>
      <c r="AI222" s="6">
        <f>SUM(F222:AH222)</f>
        <v>105.30000000000001</v>
      </c>
      <c r="AJ222" s="4" t="s">
        <v>29</v>
      </c>
    </row>
    <row r="223" spans="1:36" ht="31.2" hidden="1" x14ac:dyDescent="0.3">
      <c r="A223" s="28" t="s">
        <v>45</v>
      </c>
      <c r="B223" s="29" t="s">
        <v>693</v>
      </c>
      <c r="C223" s="27" t="s">
        <v>354</v>
      </c>
      <c r="D223" s="28" t="s">
        <v>32</v>
      </c>
      <c r="E223" s="28">
        <v>2013</v>
      </c>
      <c r="F223" s="28">
        <v>0</v>
      </c>
      <c r="G223" s="28">
        <v>0</v>
      </c>
      <c r="H223" s="28">
        <v>0</v>
      </c>
      <c r="I223" s="28">
        <v>0</v>
      </c>
      <c r="J223" s="28">
        <v>0</v>
      </c>
      <c r="K223" s="28">
        <v>0</v>
      </c>
      <c r="L223" s="28">
        <v>0</v>
      </c>
      <c r="M223" s="28">
        <v>0</v>
      </c>
      <c r="N223" s="28">
        <v>0</v>
      </c>
      <c r="O223" s="28">
        <v>0</v>
      </c>
      <c r="P223" s="28">
        <v>0.192</v>
      </c>
      <c r="Q223" s="28">
        <v>0</v>
      </c>
      <c r="R223" s="28">
        <v>0</v>
      </c>
      <c r="S223" s="28">
        <v>0</v>
      </c>
      <c r="T223" s="28">
        <v>0</v>
      </c>
      <c r="U223" s="28">
        <v>0</v>
      </c>
      <c r="V223" s="28">
        <v>0</v>
      </c>
      <c r="W223" s="28">
        <v>0</v>
      </c>
      <c r="X223" s="28">
        <v>0</v>
      </c>
      <c r="Y223" s="28">
        <v>0</v>
      </c>
      <c r="Z223" s="27">
        <v>0</v>
      </c>
      <c r="AA223" s="28">
        <v>0</v>
      </c>
      <c r="AB223" s="28">
        <v>0</v>
      </c>
      <c r="AC223" s="28">
        <v>0</v>
      </c>
      <c r="AD223" s="28">
        <v>0</v>
      </c>
      <c r="AE223" s="28">
        <v>0</v>
      </c>
      <c r="AF223" s="28">
        <v>0</v>
      </c>
      <c r="AG223" s="26">
        <v>0</v>
      </c>
      <c r="AH223" s="28">
        <v>0</v>
      </c>
      <c r="AI223" s="26">
        <f>SUM(F223:AH223)</f>
        <v>0.192</v>
      </c>
      <c r="AJ223" s="27" t="s">
        <v>294</v>
      </c>
    </row>
    <row r="224" spans="1:36" ht="26.4" x14ac:dyDescent="0.3">
      <c r="A224" s="10" t="s">
        <v>62</v>
      </c>
      <c r="B224" s="7" t="s">
        <v>65</v>
      </c>
      <c r="C224" s="8" t="s">
        <v>27</v>
      </c>
      <c r="D224" s="8" t="s">
        <v>28</v>
      </c>
      <c r="E224" s="8">
        <v>2018</v>
      </c>
      <c r="F224" s="9">
        <v>0</v>
      </c>
      <c r="G224" s="5">
        <v>0</v>
      </c>
      <c r="H224" s="5">
        <v>0</v>
      </c>
      <c r="I224" s="5">
        <v>0</v>
      </c>
      <c r="J224" s="9">
        <v>0</v>
      </c>
      <c r="K224" s="6">
        <v>0</v>
      </c>
      <c r="L224" s="6">
        <v>0</v>
      </c>
      <c r="M224" s="9">
        <v>0</v>
      </c>
      <c r="N224" s="12">
        <v>0</v>
      </c>
      <c r="O224" s="9">
        <v>0</v>
      </c>
      <c r="P224" s="9">
        <v>0</v>
      </c>
      <c r="Q224" s="9">
        <v>0</v>
      </c>
      <c r="R224" s="9">
        <v>0</v>
      </c>
      <c r="S224" s="9">
        <v>0</v>
      </c>
      <c r="T224" s="9">
        <v>0</v>
      </c>
      <c r="U224" s="9">
        <v>100</v>
      </c>
      <c r="V224" s="9">
        <v>0</v>
      </c>
      <c r="W224" s="12">
        <v>0</v>
      </c>
      <c r="X224" s="6">
        <v>0</v>
      </c>
      <c r="Y224" s="6">
        <v>0</v>
      </c>
      <c r="Z224" s="12">
        <v>0</v>
      </c>
      <c r="AA224" s="12">
        <v>0</v>
      </c>
      <c r="AB224" s="6">
        <v>0</v>
      </c>
      <c r="AC224" s="6">
        <v>0</v>
      </c>
      <c r="AD224" s="6">
        <v>0</v>
      </c>
      <c r="AE224" s="6">
        <v>0</v>
      </c>
      <c r="AF224" s="12">
        <v>0</v>
      </c>
      <c r="AG224" s="12">
        <v>0</v>
      </c>
      <c r="AH224" s="12">
        <v>0</v>
      </c>
      <c r="AI224" s="6">
        <f>SUM(F224:AH224)</f>
        <v>100</v>
      </c>
      <c r="AJ224" s="8" t="s">
        <v>66</v>
      </c>
    </row>
    <row r="225" spans="1:36" ht="31.2" x14ac:dyDescent="0.3">
      <c r="A225" s="10" t="s">
        <v>469</v>
      </c>
      <c r="B225" s="10" t="s">
        <v>471</v>
      </c>
      <c r="C225" s="10" t="s">
        <v>467</v>
      </c>
      <c r="D225" s="10" t="s">
        <v>32</v>
      </c>
      <c r="E225" s="10">
        <v>2010</v>
      </c>
      <c r="F225" s="11">
        <v>0</v>
      </c>
      <c r="G225" s="5">
        <v>0</v>
      </c>
      <c r="H225" s="5"/>
      <c r="I225" s="5"/>
      <c r="J225" s="12">
        <v>0</v>
      </c>
      <c r="K225" s="11">
        <v>0</v>
      </c>
      <c r="L225" s="11">
        <v>0</v>
      </c>
      <c r="M225" s="12">
        <v>0</v>
      </c>
      <c r="N225" s="12"/>
      <c r="O225" s="12">
        <v>0</v>
      </c>
      <c r="P225" s="12">
        <v>324</v>
      </c>
      <c r="Q225" s="12">
        <v>0</v>
      </c>
      <c r="R225" s="12">
        <v>0</v>
      </c>
      <c r="S225" s="9">
        <v>0</v>
      </c>
      <c r="T225" s="12">
        <v>0</v>
      </c>
      <c r="U225" s="12">
        <v>0</v>
      </c>
      <c r="V225" s="12">
        <v>0</v>
      </c>
      <c r="W225" s="12"/>
      <c r="X225" s="6">
        <v>0</v>
      </c>
      <c r="Y225" s="6">
        <v>0</v>
      </c>
      <c r="Z225" s="6"/>
      <c r="AA225" s="6"/>
      <c r="AB225" s="6">
        <v>0</v>
      </c>
      <c r="AC225" s="6">
        <v>0</v>
      </c>
      <c r="AD225" s="6">
        <v>0</v>
      </c>
      <c r="AE225" s="6">
        <v>0</v>
      </c>
      <c r="AF225" s="6"/>
      <c r="AG225" s="6"/>
      <c r="AH225" s="6"/>
      <c r="AI225" s="6">
        <f t="shared" ref="AI225:AI231" si="10">SUM(F225:AE225)</f>
        <v>324</v>
      </c>
      <c r="AJ225" s="10" t="s">
        <v>29</v>
      </c>
    </row>
    <row r="226" spans="1:36" ht="31.2" x14ac:dyDescent="0.3">
      <c r="A226" s="10" t="s">
        <v>95</v>
      </c>
      <c r="B226" s="10" t="s">
        <v>233</v>
      </c>
      <c r="C226" s="10" t="s">
        <v>204</v>
      </c>
      <c r="D226" s="10" t="s">
        <v>32</v>
      </c>
      <c r="E226" s="10">
        <v>2014</v>
      </c>
      <c r="F226" s="11">
        <v>110</v>
      </c>
      <c r="G226" s="5">
        <v>0</v>
      </c>
      <c r="H226" s="5">
        <v>0</v>
      </c>
      <c r="I226" s="5">
        <v>0</v>
      </c>
      <c r="J226" s="12">
        <v>41.68</v>
      </c>
      <c r="K226" s="11">
        <v>0</v>
      </c>
      <c r="L226" s="12">
        <v>0</v>
      </c>
      <c r="M226" s="12">
        <v>0</v>
      </c>
      <c r="N226" s="12">
        <v>0</v>
      </c>
      <c r="O226" s="12">
        <v>0</v>
      </c>
      <c r="P226" s="12">
        <v>0</v>
      </c>
      <c r="Q226" s="12">
        <v>0</v>
      </c>
      <c r="R226" s="12">
        <v>0</v>
      </c>
      <c r="S226" s="9">
        <v>0</v>
      </c>
      <c r="T226" s="12">
        <v>0</v>
      </c>
      <c r="U226" s="12">
        <v>0</v>
      </c>
      <c r="V226" s="12">
        <v>0</v>
      </c>
      <c r="W226" s="12">
        <v>0</v>
      </c>
      <c r="X226" s="12">
        <v>0</v>
      </c>
      <c r="Y226" s="12">
        <v>0</v>
      </c>
      <c r="Z226" s="12">
        <v>0</v>
      </c>
      <c r="AA226" s="12">
        <v>0</v>
      </c>
      <c r="AB226" s="12">
        <v>0</v>
      </c>
      <c r="AC226" s="12">
        <v>0</v>
      </c>
      <c r="AD226" s="12">
        <v>0</v>
      </c>
      <c r="AE226" s="12">
        <v>0</v>
      </c>
      <c r="AF226" s="12">
        <v>0</v>
      </c>
      <c r="AG226" s="12">
        <v>0</v>
      </c>
      <c r="AH226" s="12">
        <v>0</v>
      </c>
      <c r="AI226" s="6">
        <f t="shared" si="10"/>
        <v>151.68</v>
      </c>
      <c r="AJ226" s="10" t="s">
        <v>209</v>
      </c>
    </row>
    <row r="227" spans="1:36" ht="31.2" x14ac:dyDescent="0.3">
      <c r="A227" s="10" t="s">
        <v>45</v>
      </c>
      <c r="B227" s="92" t="s">
        <v>371</v>
      </c>
      <c r="C227" s="10" t="s">
        <v>364</v>
      </c>
      <c r="D227" s="10" t="s">
        <v>32</v>
      </c>
      <c r="E227" s="10">
        <v>2014</v>
      </c>
      <c r="F227" s="11">
        <v>54</v>
      </c>
      <c r="G227" s="5">
        <v>0</v>
      </c>
      <c r="H227" s="5">
        <v>0</v>
      </c>
      <c r="I227" s="5">
        <v>0</v>
      </c>
      <c r="J227" s="5">
        <v>0</v>
      </c>
      <c r="K227" s="5">
        <v>0</v>
      </c>
      <c r="L227" s="5">
        <v>0</v>
      </c>
      <c r="M227" s="5">
        <v>0</v>
      </c>
      <c r="N227" s="12">
        <v>0</v>
      </c>
      <c r="O227" s="5">
        <v>0</v>
      </c>
      <c r="P227" s="5">
        <v>0</v>
      </c>
      <c r="Q227" s="5">
        <v>0</v>
      </c>
      <c r="R227" s="5">
        <v>0</v>
      </c>
      <c r="S227" s="5">
        <v>0</v>
      </c>
      <c r="T227" s="5">
        <v>0</v>
      </c>
      <c r="U227" s="5">
        <v>0</v>
      </c>
      <c r="V227" s="5">
        <v>0</v>
      </c>
      <c r="W227" s="12">
        <v>0</v>
      </c>
      <c r="X227" s="5">
        <v>0</v>
      </c>
      <c r="Y227" s="5">
        <v>0</v>
      </c>
      <c r="Z227" s="10">
        <v>0</v>
      </c>
      <c r="AA227" s="12">
        <v>0</v>
      </c>
      <c r="AB227" s="5">
        <v>0</v>
      </c>
      <c r="AC227" s="5">
        <v>0</v>
      </c>
      <c r="AD227" s="5">
        <v>0</v>
      </c>
      <c r="AE227" s="5">
        <v>0</v>
      </c>
      <c r="AF227" s="6">
        <v>0</v>
      </c>
      <c r="AG227" s="6">
        <v>0</v>
      </c>
      <c r="AH227" s="6">
        <v>0</v>
      </c>
      <c r="AI227" s="6">
        <f t="shared" si="10"/>
        <v>54</v>
      </c>
      <c r="AJ227" s="10" t="s">
        <v>58</v>
      </c>
    </row>
    <row r="228" spans="1:36" ht="46.8" hidden="1" x14ac:dyDescent="0.3">
      <c r="A228" s="10" t="s">
        <v>60</v>
      </c>
      <c r="B228" s="10" t="s">
        <v>490</v>
      </c>
      <c r="C228" s="10" t="s">
        <v>467</v>
      </c>
      <c r="D228" s="10" t="s">
        <v>28</v>
      </c>
      <c r="E228" s="10">
        <v>2014</v>
      </c>
      <c r="F228" s="11">
        <v>0.4</v>
      </c>
      <c r="G228" s="5">
        <v>0</v>
      </c>
      <c r="H228" s="5">
        <v>0</v>
      </c>
      <c r="I228" s="5">
        <v>0</v>
      </c>
      <c r="J228" s="12">
        <v>0</v>
      </c>
      <c r="K228" s="11">
        <v>0</v>
      </c>
      <c r="L228" s="11">
        <v>0</v>
      </c>
      <c r="M228" s="12">
        <v>0</v>
      </c>
      <c r="N228" s="12">
        <v>0</v>
      </c>
      <c r="O228" s="12">
        <v>0</v>
      </c>
      <c r="P228" s="12">
        <v>0</v>
      </c>
      <c r="Q228" s="12">
        <v>0</v>
      </c>
      <c r="R228" s="12">
        <v>0</v>
      </c>
      <c r="S228" s="9">
        <v>0</v>
      </c>
      <c r="T228" s="12">
        <v>0</v>
      </c>
      <c r="U228" s="12">
        <v>0</v>
      </c>
      <c r="V228" s="12">
        <v>0</v>
      </c>
      <c r="W228" s="12">
        <v>0</v>
      </c>
      <c r="X228" s="6">
        <v>0</v>
      </c>
      <c r="Y228" s="6">
        <v>0</v>
      </c>
      <c r="Z228" s="12">
        <v>0</v>
      </c>
      <c r="AA228" s="12">
        <v>0</v>
      </c>
      <c r="AB228" s="6">
        <v>0</v>
      </c>
      <c r="AC228" s="6">
        <v>0</v>
      </c>
      <c r="AD228" s="6">
        <v>0</v>
      </c>
      <c r="AE228" s="6">
        <v>0</v>
      </c>
      <c r="AF228" s="12">
        <v>0</v>
      </c>
      <c r="AG228" s="12">
        <v>0</v>
      </c>
      <c r="AH228" s="12">
        <v>0</v>
      </c>
      <c r="AI228" s="6">
        <f t="shared" si="10"/>
        <v>0.4</v>
      </c>
      <c r="AJ228" s="10" t="s">
        <v>294</v>
      </c>
    </row>
    <row r="229" spans="1:36" ht="31.2" x14ac:dyDescent="0.3">
      <c r="A229" s="10" t="s">
        <v>45</v>
      </c>
      <c r="B229" s="10" t="s">
        <v>213</v>
      </c>
      <c r="C229" s="10" t="s">
        <v>204</v>
      </c>
      <c r="D229" s="10" t="s">
        <v>28</v>
      </c>
      <c r="E229" s="10">
        <v>2014</v>
      </c>
      <c r="F229" s="11">
        <v>0</v>
      </c>
      <c r="G229" s="5">
        <v>0</v>
      </c>
      <c r="H229" s="5">
        <v>0</v>
      </c>
      <c r="I229" s="5">
        <v>0</v>
      </c>
      <c r="J229" s="12">
        <v>0</v>
      </c>
      <c r="K229" s="11">
        <v>0</v>
      </c>
      <c r="L229" s="12">
        <v>0</v>
      </c>
      <c r="M229" s="12">
        <v>0</v>
      </c>
      <c r="N229" s="12">
        <v>0</v>
      </c>
      <c r="O229" s="12">
        <v>0</v>
      </c>
      <c r="P229" s="12">
        <v>25.47</v>
      </c>
      <c r="Q229" s="12">
        <v>0</v>
      </c>
      <c r="R229" s="12">
        <v>0</v>
      </c>
      <c r="S229" s="9">
        <v>0</v>
      </c>
      <c r="T229" s="12">
        <v>0</v>
      </c>
      <c r="U229" s="12">
        <v>0</v>
      </c>
      <c r="V229" s="12">
        <v>0</v>
      </c>
      <c r="W229" s="12">
        <v>0</v>
      </c>
      <c r="X229" s="12">
        <v>0</v>
      </c>
      <c r="Y229" s="12">
        <v>0</v>
      </c>
      <c r="Z229" s="12">
        <v>0</v>
      </c>
      <c r="AA229" s="12">
        <v>0</v>
      </c>
      <c r="AB229" s="12">
        <v>0</v>
      </c>
      <c r="AC229" s="12">
        <v>0</v>
      </c>
      <c r="AD229" s="12">
        <v>0</v>
      </c>
      <c r="AE229" s="12">
        <v>0</v>
      </c>
      <c r="AF229" s="12">
        <v>0</v>
      </c>
      <c r="AG229" s="12">
        <v>0</v>
      </c>
      <c r="AH229" s="12">
        <v>0</v>
      </c>
      <c r="AI229" s="6">
        <f t="shared" si="10"/>
        <v>25.47</v>
      </c>
      <c r="AJ229" s="10" t="s">
        <v>209</v>
      </c>
    </row>
    <row r="230" spans="1:36" ht="31.2" x14ac:dyDescent="0.3">
      <c r="A230" s="15" t="s">
        <v>45</v>
      </c>
      <c r="B230" s="10" t="s">
        <v>614</v>
      </c>
      <c r="C230" s="10" t="s">
        <v>204</v>
      </c>
      <c r="D230" s="10" t="s">
        <v>32</v>
      </c>
      <c r="E230" s="10">
        <v>2014</v>
      </c>
      <c r="F230" s="11">
        <v>0</v>
      </c>
      <c r="G230" s="5">
        <v>0</v>
      </c>
      <c r="H230" s="15">
        <v>85</v>
      </c>
      <c r="I230" s="5">
        <v>0</v>
      </c>
      <c r="J230" s="5">
        <v>0</v>
      </c>
      <c r="K230" s="5">
        <v>0</v>
      </c>
      <c r="L230" s="5">
        <v>0</v>
      </c>
      <c r="M230" s="5">
        <v>0</v>
      </c>
      <c r="N230" s="12">
        <v>0</v>
      </c>
      <c r="O230" s="12">
        <v>0</v>
      </c>
      <c r="P230" s="12">
        <v>0</v>
      </c>
      <c r="Q230" s="12">
        <v>0</v>
      </c>
      <c r="R230" s="12">
        <v>0</v>
      </c>
      <c r="S230" s="9">
        <v>0</v>
      </c>
      <c r="T230" s="12">
        <v>0</v>
      </c>
      <c r="U230" s="12">
        <v>0</v>
      </c>
      <c r="V230" s="12">
        <v>0</v>
      </c>
      <c r="W230" s="12">
        <v>0</v>
      </c>
      <c r="X230" s="12">
        <v>0</v>
      </c>
      <c r="Y230" s="12">
        <v>0</v>
      </c>
      <c r="Z230" s="10">
        <v>0</v>
      </c>
      <c r="AA230" s="12">
        <v>0</v>
      </c>
      <c r="AB230" s="12">
        <v>0</v>
      </c>
      <c r="AC230" s="12">
        <v>0</v>
      </c>
      <c r="AD230" s="12">
        <v>0</v>
      </c>
      <c r="AE230" s="12">
        <v>0</v>
      </c>
      <c r="AF230" s="6">
        <v>0</v>
      </c>
      <c r="AG230" s="6">
        <v>0</v>
      </c>
      <c r="AH230" s="6">
        <v>0</v>
      </c>
      <c r="AI230" s="6">
        <f t="shared" si="10"/>
        <v>85</v>
      </c>
      <c r="AJ230" s="10" t="s">
        <v>29</v>
      </c>
    </row>
    <row r="231" spans="1:36" ht="31.2" x14ac:dyDescent="0.3">
      <c r="A231" s="15" t="s">
        <v>45</v>
      </c>
      <c r="B231" s="92" t="s">
        <v>614</v>
      </c>
      <c r="C231" s="10" t="s">
        <v>364</v>
      </c>
      <c r="D231" s="10" t="s">
        <v>32</v>
      </c>
      <c r="E231" s="15">
        <v>2014</v>
      </c>
      <c r="F231" s="15">
        <v>0</v>
      </c>
      <c r="G231" s="15">
        <v>0</v>
      </c>
      <c r="H231" s="15">
        <v>85</v>
      </c>
      <c r="I231" s="15">
        <v>0</v>
      </c>
      <c r="J231" s="15">
        <v>0</v>
      </c>
      <c r="K231" s="15">
        <v>0</v>
      </c>
      <c r="L231" s="15">
        <v>0</v>
      </c>
      <c r="M231" s="15">
        <v>0</v>
      </c>
      <c r="N231" s="12">
        <v>0</v>
      </c>
      <c r="O231" s="15">
        <v>0</v>
      </c>
      <c r="P231" s="15">
        <v>0</v>
      </c>
      <c r="Q231" s="15">
        <v>0</v>
      </c>
      <c r="R231" s="15">
        <v>0</v>
      </c>
      <c r="S231" s="15">
        <v>0</v>
      </c>
      <c r="T231" s="15">
        <v>0</v>
      </c>
      <c r="U231" s="15">
        <v>0</v>
      </c>
      <c r="V231" s="15">
        <v>0</v>
      </c>
      <c r="W231" s="12">
        <v>0</v>
      </c>
      <c r="X231" s="15">
        <v>0</v>
      </c>
      <c r="Y231" s="15">
        <v>0</v>
      </c>
      <c r="Z231" s="10">
        <v>0</v>
      </c>
      <c r="AA231" s="12">
        <v>0</v>
      </c>
      <c r="AB231" s="15">
        <v>0</v>
      </c>
      <c r="AC231" s="15">
        <v>0</v>
      </c>
      <c r="AD231" s="15">
        <v>0</v>
      </c>
      <c r="AE231" s="15">
        <v>0</v>
      </c>
      <c r="AF231" s="6">
        <v>0</v>
      </c>
      <c r="AG231" s="6">
        <v>0</v>
      </c>
      <c r="AH231" s="6">
        <v>0</v>
      </c>
      <c r="AI231" s="6">
        <f t="shared" si="10"/>
        <v>85</v>
      </c>
      <c r="AJ231" s="15" t="s">
        <v>29</v>
      </c>
    </row>
    <row r="232" spans="1:36" x14ac:dyDescent="0.3">
      <c r="A232" s="10" t="s">
        <v>62</v>
      </c>
      <c r="B232" s="7" t="s">
        <v>68</v>
      </c>
      <c r="C232" s="8" t="s">
        <v>27</v>
      </c>
      <c r="D232" s="8" t="s">
        <v>32</v>
      </c>
      <c r="E232" s="8">
        <v>2021</v>
      </c>
      <c r="F232" s="9">
        <v>97.88</v>
      </c>
      <c r="G232" s="5">
        <v>0</v>
      </c>
      <c r="H232" s="5">
        <v>0</v>
      </c>
      <c r="I232" s="5">
        <v>0</v>
      </c>
      <c r="J232" s="9">
        <v>0</v>
      </c>
      <c r="K232" s="6">
        <v>0</v>
      </c>
      <c r="L232" s="6">
        <v>0</v>
      </c>
      <c r="M232" s="9">
        <v>0</v>
      </c>
      <c r="N232" s="12">
        <v>0</v>
      </c>
      <c r="O232" s="9">
        <v>0</v>
      </c>
      <c r="P232" s="9">
        <v>0</v>
      </c>
      <c r="Q232" s="9">
        <v>0</v>
      </c>
      <c r="R232" s="9">
        <v>0</v>
      </c>
      <c r="S232" s="9">
        <v>0</v>
      </c>
      <c r="T232" s="9">
        <v>0</v>
      </c>
      <c r="U232" s="9">
        <v>0</v>
      </c>
      <c r="V232" s="9">
        <v>0</v>
      </c>
      <c r="W232" s="12">
        <v>0</v>
      </c>
      <c r="X232" s="6">
        <v>0</v>
      </c>
      <c r="Y232" s="6">
        <v>0</v>
      </c>
      <c r="Z232" s="12">
        <v>0</v>
      </c>
      <c r="AA232" s="12">
        <v>0</v>
      </c>
      <c r="AB232" s="6">
        <v>0</v>
      </c>
      <c r="AC232" s="6">
        <v>0</v>
      </c>
      <c r="AD232" s="6">
        <v>0</v>
      </c>
      <c r="AE232" s="6">
        <v>0</v>
      </c>
      <c r="AF232" s="12">
        <v>0</v>
      </c>
      <c r="AG232" s="12">
        <v>0</v>
      </c>
      <c r="AH232" s="12">
        <v>0</v>
      </c>
      <c r="AI232" s="6">
        <f>SUM(F232:AH232)</f>
        <v>97.88</v>
      </c>
      <c r="AJ232" s="8" t="s">
        <v>29</v>
      </c>
    </row>
    <row r="233" spans="1:36" ht="46.8" hidden="1" x14ac:dyDescent="0.3">
      <c r="A233" s="10" t="s">
        <v>75</v>
      </c>
      <c r="B233" s="10" t="s">
        <v>497</v>
      </c>
      <c r="C233" s="10" t="s">
        <v>467</v>
      </c>
      <c r="D233" s="10" t="s">
        <v>28</v>
      </c>
      <c r="E233" s="10">
        <v>2014</v>
      </c>
      <c r="F233" s="11">
        <v>0</v>
      </c>
      <c r="G233" s="5">
        <v>0</v>
      </c>
      <c r="H233" s="5">
        <v>0</v>
      </c>
      <c r="I233" s="5">
        <v>0</v>
      </c>
      <c r="J233" s="12">
        <v>0</v>
      </c>
      <c r="K233" s="11">
        <v>0</v>
      </c>
      <c r="L233" s="11">
        <v>0</v>
      </c>
      <c r="M233" s="12">
        <v>0</v>
      </c>
      <c r="N233" s="12">
        <v>0</v>
      </c>
      <c r="O233" s="12">
        <v>0</v>
      </c>
      <c r="P233" s="12">
        <v>0</v>
      </c>
      <c r="Q233" s="12">
        <v>0</v>
      </c>
      <c r="R233" s="12">
        <v>0</v>
      </c>
      <c r="S233" s="9">
        <v>0</v>
      </c>
      <c r="T233" s="12">
        <v>0</v>
      </c>
      <c r="U233" s="12">
        <v>0</v>
      </c>
      <c r="V233" s="12">
        <v>0</v>
      </c>
      <c r="W233" s="12">
        <v>0</v>
      </c>
      <c r="X233" s="6">
        <v>0</v>
      </c>
      <c r="Y233" s="6">
        <v>0</v>
      </c>
      <c r="Z233" s="12">
        <v>0</v>
      </c>
      <c r="AA233" s="12">
        <v>0</v>
      </c>
      <c r="AB233" s="6">
        <v>0</v>
      </c>
      <c r="AC233" s="6">
        <v>0</v>
      </c>
      <c r="AD233" s="6">
        <v>0</v>
      </c>
      <c r="AE233" s="6">
        <v>0</v>
      </c>
      <c r="AF233" s="12">
        <v>0</v>
      </c>
      <c r="AG233" s="12">
        <v>0</v>
      </c>
      <c r="AH233" s="12">
        <v>0</v>
      </c>
      <c r="AI233" s="6">
        <f>SUM(F233:AE233)</f>
        <v>0</v>
      </c>
      <c r="AJ233" s="10" t="s">
        <v>29</v>
      </c>
    </row>
    <row r="234" spans="1:36" x14ac:dyDescent="0.3">
      <c r="A234" s="2" t="s">
        <v>95</v>
      </c>
      <c r="B234" s="3" t="s">
        <v>97</v>
      </c>
      <c r="C234" s="4" t="s">
        <v>27</v>
      </c>
      <c r="D234" s="4" t="s">
        <v>28</v>
      </c>
      <c r="E234" s="4">
        <v>2012</v>
      </c>
      <c r="F234" s="5">
        <v>0</v>
      </c>
      <c r="G234" s="5">
        <v>0</v>
      </c>
      <c r="H234" s="5">
        <v>0</v>
      </c>
      <c r="I234" s="5">
        <v>0</v>
      </c>
      <c r="J234" s="5">
        <v>0</v>
      </c>
      <c r="K234" s="6">
        <v>0</v>
      </c>
      <c r="L234" s="6">
        <v>0</v>
      </c>
      <c r="M234" s="5">
        <v>67</v>
      </c>
      <c r="N234" s="12">
        <v>0</v>
      </c>
      <c r="O234" s="5">
        <v>0</v>
      </c>
      <c r="P234" s="5">
        <v>0</v>
      </c>
      <c r="Q234" s="5">
        <v>0</v>
      </c>
      <c r="R234" s="5">
        <v>0</v>
      </c>
      <c r="S234" s="5">
        <v>0</v>
      </c>
      <c r="T234" s="5">
        <v>0</v>
      </c>
      <c r="U234" s="5">
        <v>22.95</v>
      </c>
      <c r="V234" s="5">
        <v>0</v>
      </c>
      <c r="W234" s="12">
        <v>0</v>
      </c>
      <c r="X234" s="6">
        <v>0</v>
      </c>
      <c r="Y234" s="6">
        <v>0</v>
      </c>
      <c r="Z234" s="12">
        <v>0</v>
      </c>
      <c r="AA234" s="12">
        <v>0</v>
      </c>
      <c r="AB234" s="6">
        <v>0</v>
      </c>
      <c r="AC234" s="6">
        <v>0</v>
      </c>
      <c r="AD234" s="6">
        <v>0</v>
      </c>
      <c r="AE234" s="6">
        <v>0</v>
      </c>
      <c r="AF234" s="12">
        <v>0</v>
      </c>
      <c r="AG234" s="12">
        <v>0</v>
      </c>
      <c r="AH234" s="12">
        <v>0</v>
      </c>
      <c r="AI234" s="6">
        <f>SUM(F234:AH234)</f>
        <v>89.95</v>
      </c>
      <c r="AJ234" s="4" t="s">
        <v>29</v>
      </c>
    </row>
    <row r="235" spans="1:36" x14ac:dyDescent="0.3">
      <c r="A235" s="15" t="s">
        <v>95</v>
      </c>
      <c r="B235" s="15" t="s">
        <v>626</v>
      </c>
      <c r="C235" s="10" t="s">
        <v>364</v>
      </c>
      <c r="D235" s="10" t="s">
        <v>32</v>
      </c>
      <c r="E235" s="15">
        <v>2014</v>
      </c>
      <c r="F235" s="15">
        <v>0</v>
      </c>
      <c r="G235" s="15">
        <v>0</v>
      </c>
      <c r="H235" s="15">
        <v>0</v>
      </c>
      <c r="I235" s="15">
        <v>0</v>
      </c>
      <c r="J235" s="15">
        <v>0</v>
      </c>
      <c r="K235" s="15">
        <v>0</v>
      </c>
      <c r="L235" s="15">
        <v>0</v>
      </c>
      <c r="M235" s="15">
        <v>50</v>
      </c>
      <c r="N235" s="12">
        <v>0</v>
      </c>
      <c r="O235" s="15">
        <v>0</v>
      </c>
      <c r="P235" s="15">
        <v>0</v>
      </c>
      <c r="Q235" s="15">
        <v>0</v>
      </c>
      <c r="R235" s="15">
        <v>0</v>
      </c>
      <c r="S235" s="15">
        <v>0</v>
      </c>
      <c r="T235" s="15">
        <v>0</v>
      </c>
      <c r="U235" s="15">
        <v>0</v>
      </c>
      <c r="V235" s="15">
        <v>0</v>
      </c>
      <c r="W235" s="12">
        <v>0</v>
      </c>
      <c r="X235" s="15">
        <v>0</v>
      </c>
      <c r="Y235" s="15">
        <v>0</v>
      </c>
      <c r="Z235" s="10">
        <v>0</v>
      </c>
      <c r="AA235" s="12">
        <v>0</v>
      </c>
      <c r="AB235" s="15">
        <v>0</v>
      </c>
      <c r="AC235" s="15">
        <v>0</v>
      </c>
      <c r="AD235" s="15">
        <v>0</v>
      </c>
      <c r="AE235" s="15">
        <v>0</v>
      </c>
      <c r="AF235" s="6">
        <v>0</v>
      </c>
      <c r="AG235" s="6">
        <v>0</v>
      </c>
      <c r="AH235" s="6">
        <v>0</v>
      </c>
      <c r="AI235" s="6">
        <f t="shared" ref="AI235:AI254" si="11">SUM(F235:AE235)</f>
        <v>50</v>
      </c>
      <c r="AJ235" s="15" t="s">
        <v>29</v>
      </c>
    </row>
    <row r="236" spans="1:36" ht="31.2" hidden="1" x14ac:dyDescent="0.3">
      <c r="A236" s="10" t="s">
        <v>45</v>
      </c>
      <c r="B236" s="10" t="s">
        <v>307</v>
      </c>
      <c r="C236" s="10" t="s">
        <v>293</v>
      </c>
      <c r="D236" s="10" t="s">
        <v>28</v>
      </c>
      <c r="E236" s="10">
        <v>2014</v>
      </c>
      <c r="F236" s="11">
        <v>2</v>
      </c>
      <c r="G236" s="5">
        <v>0</v>
      </c>
      <c r="H236" s="5"/>
      <c r="I236" s="5"/>
      <c r="J236" s="12">
        <v>0</v>
      </c>
      <c r="K236" s="11">
        <v>0</v>
      </c>
      <c r="L236" s="12">
        <v>0</v>
      </c>
      <c r="M236" s="12">
        <v>0</v>
      </c>
      <c r="N236" s="12">
        <v>0</v>
      </c>
      <c r="O236" s="12">
        <v>0</v>
      </c>
      <c r="P236" s="12">
        <v>0</v>
      </c>
      <c r="Q236" s="11">
        <v>0</v>
      </c>
      <c r="R236" s="12">
        <v>0</v>
      </c>
      <c r="S236" s="12">
        <v>0</v>
      </c>
      <c r="T236" s="12">
        <v>0</v>
      </c>
      <c r="U236" s="12">
        <v>0</v>
      </c>
      <c r="V236" s="12">
        <v>0</v>
      </c>
      <c r="W236" s="12">
        <v>0</v>
      </c>
      <c r="X236" s="12">
        <v>0</v>
      </c>
      <c r="Y236" s="12">
        <v>0</v>
      </c>
      <c r="Z236" s="12">
        <v>0</v>
      </c>
      <c r="AA236" s="12">
        <v>0</v>
      </c>
      <c r="AB236" s="12">
        <v>0</v>
      </c>
      <c r="AC236" s="12">
        <v>0</v>
      </c>
      <c r="AD236" s="11">
        <v>0</v>
      </c>
      <c r="AE236" s="12">
        <v>0</v>
      </c>
      <c r="AF236" s="12">
        <v>0</v>
      </c>
      <c r="AG236" s="12">
        <v>0</v>
      </c>
      <c r="AH236" s="12">
        <v>0</v>
      </c>
      <c r="AI236" s="6">
        <f t="shared" si="11"/>
        <v>2</v>
      </c>
      <c r="AJ236" s="10" t="s">
        <v>294</v>
      </c>
    </row>
    <row r="237" spans="1:36" hidden="1" x14ac:dyDescent="0.3">
      <c r="A237" s="2" t="s">
        <v>111</v>
      </c>
      <c r="B237" s="3" t="s">
        <v>114</v>
      </c>
      <c r="C237" s="4" t="s">
        <v>27</v>
      </c>
      <c r="D237" s="4" t="s">
        <v>28</v>
      </c>
      <c r="E237" s="4">
        <v>2014</v>
      </c>
      <c r="F237" s="5">
        <v>0</v>
      </c>
      <c r="G237" s="5">
        <v>0</v>
      </c>
      <c r="H237" s="5"/>
      <c r="I237" s="5"/>
      <c r="J237" s="5">
        <v>0</v>
      </c>
      <c r="K237" s="6">
        <v>0</v>
      </c>
      <c r="L237" s="6">
        <v>121</v>
      </c>
      <c r="M237" s="5">
        <v>0</v>
      </c>
      <c r="N237" s="5"/>
      <c r="O237" s="5">
        <v>0</v>
      </c>
      <c r="P237" s="5">
        <v>0</v>
      </c>
      <c r="Q237" s="5">
        <v>0</v>
      </c>
      <c r="R237" s="5">
        <v>0</v>
      </c>
      <c r="S237" s="5">
        <v>0</v>
      </c>
      <c r="T237" s="5">
        <v>0</v>
      </c>
      <c r="U237" s="5">
        <v>0</v>
      </c>
      <c r="V237" s="5">
        <v>0</v>
      </c>
      <c r="W237" s="5"/>
      <c r="X237" s="6">
        <v>0</v>
      </c>
      <c r="Y237" s="6">
        <v>0</v>
      </c>
      <c r="Z237" s="6"/>
      <c r="AA237" s="6"/>
      <c r="AB237" s="6">
        <v>0</v>
      </c>
      <c r="AC237" s="6">
        <v>0</v>
      </c>
      <c r="AD237" s="6">
        <v>0</v>
      </c>
      <c r="AE237" s="6">
        <v>0</v>
      </c>
      <c r="AF237" s="6"/>
      <c r="AG237" s="6"/>
      <c r="AH237" s="6"/>
      <c r="AI237" s="6">
        <f t="shared" si="11"/>
        <v>121</v>
      </c>
      <c r="AJ237" s="4" t="s">
        <v>29</v>
      </c>
    </row>
    <row r="238" spans="1:36" ht="26.4" hidden="1" x14ac:dyDescent="0.3">
      <c r="A238" s="2" t="s">
        <v>117</v>
      </c>
      <c r="B238" s="3" t="s">
        <v>125</v>
      </c>
      <c r="C238" s="4" t="s">
        <v>27</v>
      </c>
      <c r="D238" s="4" t="s">
        <v>40</v>
      </c>
      <c r="E238" s="4">
        <v>2014</v>
      </c>
      <c r="F238" s="5">
        <v>0</v>
      </c>
      <c r="G238" s="5">
        <v>0</v>
      </c>
      <c r="H238" s="5"/>
      <c r="I238" s="5"/>
      <c r="J238" s="5">
        <v>0</v>
      </c>
      <c r="K238" s="6">
        <v>0</v>
      </c>
      <c r="L238" s="6">
        <v>0</v>
      </c>
      <c r="M238" s="5">
        <v>127.23</v>
      </c>
      <c r="N238" s="5"/>
      <c r="O238" s="5">
        <v>0</v>
      </c>
      <c r="P238" s="5">
        <v>0</v>
      </c>
      <c r="Q238" s="5">
        <v>0</v>
      </c>
      <c r="R238" s="5">
        <v>0</v>
      </c>
      <c r="S238" s="5">
        <v>0</v>
      </c>
      <c r="T238" s="5">
        <v>0</v>
      </c>
      <c r="U238" s="5">
        <v>0</v>
      </c>
      <c r="V238" s="5">
        <v>0</v>
      </c>
      <c r="W238" s="5"/>
      <c r="X238" s="6">
        <v>0</v>
      </c>
      <c r="Y238" s="6">
        <v>0</v>
      </c>
      <c r="Z238" s="6"/>
      <c r="AA238" s="6"/>
      <c r="AB238" s="6">
        <v>0</v>
      </c>
      <c r="AC238" s="6">
        <v>0</v>
      </c>
      <c r="AD238" s="6">
        <v>0</v>
      </c>
      <c r="AE238" s="6">
        <v>0</v>
      </c>
      <c r="AF238" s="6"/>
      <c r="AG238" s="6"/>
      <c r="AH238" s="6"/>
      <c r="AI238" s="6">
        <f t="shared" si="11"/>
        <v>127.23</v>
      </c>
      <c r="AJ238" s="4" t="s">
        <v>29</v>
      </c>
    </row>
    <row r="239" spans="1:36" ht="46.8" hidden="1" x14ac:dyDescent="0.3">
      <c r="A239" s="10" t="s">
        <v>147</v>
      </c>
      <c r="B239" s="10" t="s">
        <v>336</v>
      </c>
      <c r="C239" s="10" t="s">
        <v>293</v>
      </c>
      <c r="D239" s="10" t="s">
        <v>28</v>
      </c>
      <c r="E239" s="10">
        <v>2011</v>
      </c>
      <c r="F239" s="11">
        <v>0</v>
      </c>
      <c r="G239" s="5">
        <v>0</v>
      </c>
      <c r="H239" s="5"/>
      <c r="I239" s="5"/>
      <c r="J239" s="12">
        <v>0</v>
      </c>
      <c r="K239" s="11">
        <v>0</v>
      </c>
      <c r="L239" s="12">
        <v>0</v>
      </c>
      <c r="M239" s="12">
        <v>0</v>
      </c>
      <c r="N239" s="12"/>
      <c r="O239" s="12">
        <v>0</v>
      </c>
      <c r="P239" s="12">
        <v>0</v>
      </c>
      <c r="Q239" s="11">
        <v>2.77</v>
      </c>
      <c r="R239" s="12">
        <v>0</v>
      </c>
      <c r="S239" s="12">
        <v>0</v>
      </c>
      <c r="T239" s="12">
        <v>0</v>
      </c>
      <c r="U239" s="12">
        <v>0</v>
      </c>
      <c r="V239" s="12">
        <v>0</v>
      </c>
      <c r="W239" s="12"/>
      <c r="X239" s="12">
        <v>0</v>
      </c>
      <c r="Y239" s="12">
        <v>0</v>
      </c>
      <c r="Z239" s="12"/>
      <c r="AA239" s="12"/>
      <c r="AB239" s="12">
        <v>0</v>
      </c>
      <c r="AC239" s="12">
        <v>0</v>
      </c>
      <c r="AD239" s="11">
        <v>0</v>
      </c>
      <c r="AE239" s="12">
        <v>0</v>
      </c>
      <c r="AF239" s="12"/>
      <c r="AG239" s="12"/>
      <c r="AH239" s="12"/>
      <c r="AI239" s="6">
        <f t="shared" si="11"/>
        <v>2.77</v>
      </c>
      <c r="AJ239" s="10" t="s">
        <v>337</v>
      </c>
    </row>
    <row r="240" spans="1:36" hidden="1" x14ac:dyDescent="0.3">
      <c r="A240" s="2" t="s">
        <v>134</v>
      </c>
      <c r="B240" s="3" t="s">
        <v>136</v>
      </c>
      <c r="C240" s="3" t="s">
        <v>27</v>
      </c>
      <c r="D240" s="4" t="s">
        <v>32</v>
      </c>
      <c r="E240" s="4">
        <v>2014</v>
      </c>
      <c r="F240" s="5">
        <v>0</v>
      </c>
      <c r="G240" s="5">
        <v>0</v>
      </c>
      <c r="H240" s="5"/>
      <c r="I240" s="5"/>
      <c r="J240" s="5">
        <v>0</v>
      </c>
      <c r="K240" s="6">
        <v>0</v>
      </c>
      <c r="L240" s="6">
        <v>0</v>
      </c>
      <c r="M240" s="5">
        <v>9</v>
      </c>
      <c r="N240" s="5"/>
      <c r="O240" s="5">
        <v>0</v>
      </c>
      <c r="P240" s="5">
        <v>0</v>
      </c>
      <c r="Q240" s="5">
        <v>0</v>
      </c>
      <c r="R240" s="5">
        <v>0</v>
      </c>
      <c r="S240" s="5">
        <v>0</v>
      </c>
      <c r="T240" s="5">
        <v>0</v>
      </c>
      <c r="U240" s="5">
        <v>0</v>
      </c>
      <c r="V240" s="5">
        <v>0</v>
      </c>
      <c r="W240" s="5"/>
      <c r="X240" s="6">
        <v>0</v>
      </c>
      <c r="Y240" s="6">
        <v>0</v>
      </c>
      <c r="Z240" s="6"/>
      <c r="AA240" s="6"/>
      <c r="AB240" s="6">
        <v>0</v>
      </c>
      <c r="AC240" s="6">
        <v>0</v>
      </c>
      <c r="AD240" s="6">
        <v>0</v>
      </c>
      <c r="AE240" s="6">
        <v>0</v>
      </c>
      <c r="AF240" s="6"/>
      <c r="AG240" s="6"/>
      <c r="AH240" s="6"/>
      <c r="AI240" s="6">
        <f t="shared" si="11"/>
        <v>9</v>
      </c>
      <c r="AJ240" s="4" t="s">
        <v>29</v>
      </c>
    </row>
    <row r="241" spans="1:36" hidden="1" x14ac:dyDescent="0.3">
      <c r="A241" s="2" t="s">
        <v>134</v>
      </c>
      <c r="B241" s="3" t="s">
        <v>139</v>
      </c>
      <c r="C241" s="4" t="s">
        <v>27</v>
      </c>
      <c r="D241" s="4" t="s">
        <v>32</v>
      </c>
      <c r="E241" s="4">
        <v>2014</v>
      </c>
      <c r="F241" s="5">
        <v>0</v>
      </c>
      <c r="G241" s="5">
        <v>0</v>
      </c>
      <c r="H241" s="5"/>
      <c r="I241" s="5"/>
      <c r="J241" s="5">
        <v>0</v>
      </c>
      <c r="K241" s="6">
        <v>0</v>
      </c>
      <c r="L241" s="6">
        <v>0</v>
      </c>
      <c r="M241" s="5">
        <v>90.83</v>
      </c>
      <c r="N241" s="5"/>
      <c r="O241" s="5">
        <v>0</v>
      </c>
      <c r="P241" s="5">
        <v>0</v>
      </c>
      <c r="Q241" s="5">
        <v>0</v>
      </c>
      <c r="R241" s="5">
        <v>0</v>
      </c>
      <c r="S241" s="5">
        <v>0</v>
      </c>
      <c r="T241" s="5">
        <v>0</v>
      </c>
      <c r="U241" s="5">
        <v>62.49</v>
      </c>
      <c r="V241" s="5">
        <v>0</v>
      </c>
      <c r="W241" s="5"/>
      <c r="X241" s="6">
        <v>0</v>
      </c>
      <c r="Y241" s="6">
        <v>0</v>
      </c>
      <c r="Z241" s="6"/>
      <c r="AA241" s="6"/>
      <c r="AB241" s="6">
        <v>0</v>
      </c>
      <c r="AC241" s="6">
        <v>0</v>
      </c>
      <c r="AD241" s="6">
        <v>0</v>
      </c>
      <c r="AE241" s="6">
        <v>0</v>
      </c>
      <c r="AF241" s="6"/>
      <c r="AG241" s="6"/>
      <c r="AH241" s="6"/>
      <c r="AI241" s="6">
        <f t="shared" si="11"/>
        <v>153.32</v>
      </c>
      <c r="AJ241" s="4" t="s">
        <v>29</v>
      </c>
    </row>
    <row r="242" spans="1:36" hidden="1" x14ac:dyDescent="0.3">
      <c r="A242" s="2" t="s">
        <v>134</v>
      </c>
      <c r="B242" s="3" t="s">
        <v>143</v>
      </c>
      <c r="C242" s="4" t="s">
        <v>27</v>
      </c>
      <c r="D242" s="4" t="s">
        <v>32</v>
      </c>
      <c r="E242" s="4">
        <v>2014</v>
      </c>
      <c r="F242" s="5">
        <v>0</v>
      </c>
      <c r="G242" s="5">
        <v>0</v>
      </c>
      <c r="H242" s="5"/>
      <c r="I242" s="5"/>
      <c r="J242" s="5">
        <v>0</v>
      </c>
      <c r="K242" s="6">
        <v>0</v>
      </c>
      <c r="L242" s="6">
        <v>0</v>
      </c>
      <c r="M242" s="5">
        <v>159.4</v>
      </c>
      <c r="N242" s="5"/>
      <c r="O242" s="5">
        <v>0</v>
      </c>
      <c r="P242" s="5">
        <v>0</v>
      </c>
      <c r="Q242" s="5">
        <v>0</v>
      </c>
      <c r="R242" s="5">
        <v>0</v>
      </c>
      <c r="S242" s="5">
        <v>0</v>
      </c>
      <c r="T242" s="5">
        <v>0</v>
      </c>
      <c r="U242" s="5">
        <v>0</v>
      </c>
      <c r="V242" s="5">
        <v>0</v>
      </c>
      <c r="W242" s="5"/>
      <c r="X242" s="6">
        <v>0</v>
      </c>
      <c r="Y242" s="6">
        <v>0</v>
      </c>
      <c r="Z242" s="6"/>
      <c r="AA242" s="6"/>
      <c r="AB242" s="6">
        <v>0</v>
      </c>
      <c r="AC242" s="6">
        <v>0</v>
      </c>
      <c r="AD242" s="6">
        <v>0</v>
      </c>
      <c r="AE242" s="6">
        <v>0</v>
      </c>
      <c r="AF242" s="6"/>
      <c r="AG242" s="6"/>
      <c r="AH242" s="6"/>
      <c r="AI242" s="6">
        <f t="shared" si="11"/>
        <v>159.4</v>
      </c>
      <c r="AJ242" s="4" t="s">
        <v>29</v>
      </c>
    </row>
    <row r="243" spans="1:36" ht="31.2" hidden="1" x14ac:dyDescent="0.3">
      <c r="A243" s="10" t="s">
        <v>75</v>
      </c>
      <c r="B243" s="10" t="s">
        <v>221</v>
      </c>
      <c r="C243" s="10" t="s">
        <v>204</v>
      </c>
      <c r="D243" s="10" t="s">
        <v>28</v>
      </c>
      <c r="E243" s="10">
        <v>2019</v>
      </c>
      <c r="F243" s="11">
        <v>0</v>
      </c>
      <c r="G243" s="5">
        <v>0</v>
      </c>
      <c r="H243" s="5">
        <v>0</v>
      </c>
      <c r="I243" s="5">
        <v>0</v>
      </c>
      <c r="J243" s="12">
        <v>0</v>
      </c>
      <c r="K243" s="11">
        <v>0</v>
      </c>
      <c r="L243" s="12">
        <v>0</v>
      </c>
      <c r="M243" s="12">
        <v>0</v>
      </c>
      <c r="N243" s="12">
        <v>0</v>
      </c>
      <c r="O243" s="12">
        <v>0</v>
      </c>
      <c r="P243" s="12">
        <v>0</v>
      </c>
      <c r="Q243" s="12">
        <v>0</v>
      </c>
      <c r="R243" s="12">
        <v>0</v>
      </c>
      <c r="S243" s="9">
        <v>0</v>
      </c>
      <c r="T243" s="12">
        <v>0</v>
      </c>
      <c r="U243" s="12">
        <v>1500</v>
      </c>
      <c r="V243" s="12">
        <v>0</v>
      </c>
      <c r="W243" s="12">
        <v>0</v>
      </c>
      <c r="X243" s="12">
        <v>0</v>
      </c>
      <c r="Y243" s="12">
        <v>0</v>
      </c>
      <c r="Z243" s="12">
        <v>0</v>
      </c>
      <c r="AA243" s="12">
        <v>0</v>
      </c>
      <c r="AB243" s="12">
        <v>0</v>
      </c>
      <c r="AC243" s="12">
        <v>0</v>
      </c>
      <c r="AD243" s="12">
        <v>0</v>
      </c>
      <c r="AE243" s="12">
        <v>0</v>
      </c>
      <c r="AF243" s="12">
        <v>0</v>
      </c>
      <c r="AG243" s="12">
        <v>0</v>
      </c>
      <c r="AH243" s="12">
        <v>0</v>
      </c>
      <c r="AI243" s="6">
        <f t="shared" si="11"/>
        <v>1500</v>
      </c>
      <c r="AJ243" s="10" t="s">
        <v>99</v>
      </c>
    </row>
    <row r="244" spans="1:36" hidden="1" x14ac:dyDescent="0.3">
      <c r="A244" s="10" t="s">
        <v>117</v>
      </c>
      <c r="B244" s="10" t="s">
        <v>243</v>
      </c>
      <c r="C244" s="10" t="s">
        <v>204</v>
      </c>
      <c r="D244" s="10" t="s">
        <v>32</v>
      </c>
      <c r="E244" s="10">
        <v>2014</v>
      </c>
      <c r="F244" s="11">
        <v>0</v>
      </c>
      <c r="G244" s="5">
        <v>0</v>
      </c>
      <c r="H244" s="5"/>
      <c r="I244" s="5"/>
      <c r="J244" s="12">
        <v>0</v>
      </c>
      <c r="K244" s="11">
        <v>0</v>
      </c>
      <c r="L244" s="12">
        <v>0</v>
      </c>
      <c r="M244" s="12">
        <v>7.1820000000000004</v>
      </c>
      <c r="N244" s="12"/>
      <c r="O244" s="12">
        <v>0</v>
      </c>
      <c r="P244" s="12">
        <v>0</v>
      </c>
      <c r="Q244" s="12">
        <v>0</v>
      </c>
      <c r="R244" s="12">
        <v>0</v>
      </c>
      <c r="S244" s="9">
        <v>0</v>
      </c>
      <c r="T244" s="12">
        <v>0</v>
      </c>
      <c r="U244" s="12">
        <v>4.9000000000000004</v>
      </c>
      <c r="V244" s="12">
        <v>0</v>
      </c>
      <c r="W244" s="12"/>
      <c r="X244" s="12">
        <v>0</v>
      </c>
      <c r="Y244" s="12">
        <v>0</v>
      </c>
      <c r="Z244" s="12"/>
      <c r="AA244" s="12"/>
      <c r="AB244" s="12">
        <v>0</v>
      </c>
      <c r="AC244" s="12">
        <v>0</v>
      </c>
      <c r="AD244" s="12">
        <v>0</v>
      </c>
      <c r="AE244" s="12">
        <v>0</v>
      </c>
      <c r="AF244" s="12"/>
      <c r="AG244" s="12"/>
      <c r="AH244" s="12"/>
      <c r="AI244" s="6">
        <f t="shared" si="11"/>
        <v>12.082000000000001</v>
      </c>
      <c r="AJ244" s="10" t="s">
        <v>29</v>
      </c>
    </row>
    <row r="245" spans="1:36" ht="31.2" hidden="1" x14ac:dyDescent="0.3">
      <c r="A245" s="10" t="s">
        <v>222</v>
      </c>
      <c r="B245" s="10" t="s">
        <v>223</v>
      </c>
      <c r="C245" s="10" t="s">
        <v>204</v>
      </c>
      <c r="D245" s="10" t="s">
        <v>28</v>
      </c>
      <c r="E245" s="10">
        <v>2014</v>
      </c>
      <c r="F245" s="11">
        <v>0</v>
      </c>
      <c r="G245" s="5">
        <v>0</v>
      </c>
      <c r="H245" s="5"/>
      <c r="I245" s="5"/>
      <c r="J245" s="12">
        <v>0</v>
      </c>
      <c r="K245" s="11">
        <v>386</v>
      </c>
      <c r="L245" s="12">
        <v>0</v>
      </c>
      <c r="M245" s="12">
        <v>0</v>
      </c>
      <c r="N245" s="12"/>
      <c r="O245" s="12">
        <v>0</v>
      </c>
      <c r="P245" s="12">
        <v>0</v>
      </c>
      <c r="Q245" s="12">
        <v>0</v>
      </c>
      <c r="R245" s="12">
        <v>0</v>
      </c>
      <c r="S245" s="9">
        <v>0</v>
      </c>
      <c r="T245" s="12">
        <v>0</v>
      </c>
      <c r="U245" s="12">
        <v>0</v>
      </c>
      <c r="V245" s="12">
        <v>0</v>
      </c>
      <c r="W245" s="12"/>
      <c r="X245" s="12">
        <v>0</v>
      </c>
      <c r="Y245" s="12">
        <v>0</v>
      </c>
      <c r="Z245" s="12"/>
      <c r="AA245" s="12"/>
      <c r="AB245" s="12">
        <v>0</v>
      </c>
      <c r="AC245" s="12">
        <v>0</v>
      </c>
      <c r="AD245" s="12">
        <v>0</v>
      </c>
      <c r="AE245" s="12">
        <v>0</v>
      </c>
      <c r="AF245" s="12"/>
      <c r="AG245" s="12"/>
      <c r="AH245" s="12"/>
      <c r="AI245" s="6">
        <f t="shared" si="11"/>
        <v>386</v>
      </c>
      <c r="AJ245" s="10" t="s">
        <v>66</v>
      </c>
    </row>
    <row r="246" spans="1:36" ht="31.2" x14ac:dyDescent="0.3">
      <c r="A246" s="10" t="s">
        <v>84</v>
      </c>
      <c r="B246" s="10" t="s">
        <v>226</v>
      </c>
      <c r="C246" s="10" t="s">
        <v>204</v>
      </c>
      <c r="D246" s="10" t="s">
        <v>28</v>
      </c>
      <c r="E246" s="10" t="s">
        <v>227</v>
      </c>
      <c r="F246" s="11">
        <v>0</v>
      </c>
      <c r="G246" s="5">
        <v>0</v>
      </c>
      <c r="H246" s="5">
        <v>0</v>
      </c>
      <c r="I246" s="5">
        <v>0</v>
      </c>
      <c r="J246" s="12">
        <v>0</v>
      </c>
      <c r="K246" s="11">
        <v>0</v>
      </c>
      <c r="L246" s="12">
        <v>0</v>
      </c>
      <c r="M246" s="12">
        <v>0</v>
      </c>
      <c r="N246" s="12">
        <v>0</v>
      </c>
      <c r="O246" s="12">
        <v>0</v>
      </c>
      <c r="P246" s="12">
        <v>0</v>
      </c>
      <c r="Q246" s="12">
        <v>0</v>
      </c>
      <c r="R246" s="12">
        <v>0</v>
      </c>
      <c r="S246" s="9">
        <v>0</v>
      </c>
      <c r="T246" s="12">
        <v>0</v>
      </c>
      <c r="U246" s="12">
        <v>0.12</v>
      </c>
      <c r="V246" s="12">
        <v>0</v>
      </c>
      <c r="W246" s="12">
        <v>0</v>
      </c>
      <c r="X246" s="12">
        <v>0</v>
      </c>
      <c r="Y246" s="12">
        <v>0</v>
      </c>
      <c r="Z246" s="12">
        <v>0</v>
      </c>
      <c r="AA246" s="12">
        <v>0</v>
      </c>
      <c r="AB246" s="12">
        <v>0</v>
      </c>
      <c r="AC246" s="12">
        <v>0</v>
      </c>
      <c r="AD246" s="12">
        <v>0</v>
      </c>
      <c r="AE246" s="12">
        <v>0</v>
      </c>
      <c r="AF246" s="12">
        <v>0</v>
      </c>
      <c r="AG246" s="12">
        <v>0</v>
      </c>
      <c r="AH246" s="12">
        <v>0</v>
      </c>
      <c r="AI246" s="6">
        <f t="shared" si="11"/>
        <v>0.12</v>
      </c>
      <c r="AJ246" s="10" t="s">
        <v>227</v>
      </c>
    </row>
    <row r="247" spans="1:36" ht="46.8" hidden="1" x14ac:dyDescent="0.3">
      <c r="A247" s="10" t="s">
        <v>147</v>
      </c>
      <c r="B247" s="10" t="s">
        <v>250</v>
      </c>
      <c r="C247" s="10" t="s">
        <v>204</v>
      </c>
      <c r="D247" s="10" t="s">
        <v>28</v>
      </c>
      <c r="E247" s="10">
        <v>2014</v>
      </c>
      <c r="F247" s="11">
        <v>15.1</v>
      </c>
      <c r="G247" s="5">
        <v>0</v>
      </c>
      <c r="H247" s="5"/>
      <c r="I247" s="5"/>
      <c r="J247" s="12">
        <v>2.9</v>
      </c>
      <c r="K247" s="11">
        <v>0</v>
      </c>
      <c r="L247" s="12">
        <v>0</v>
      </c>
      <c r="M247" s="12">
        <v>0</v>
      </c>
      <c r="N247" s="12"/>
      <c r="O247" s="12">
        <v>0</v>
      </c>
      <c r="P247" s="12">
        <v>0</v>
      </c>
      <c r="Q247" s="12">
        <v>0</v>
      </c>
      <c r="R247" s="12">
        <v>0</v>
      </c>
      <c r="S247" s="9">
        <v>0</v>
      </c>
      <c r="T247" s="12">
        <v>0</v>
      </c>
      <c r="U247" s="12">
        <v>0</v>
      </c>
      <c r="V247" s="12">
        <v>0</v>
      </c>
      <c r="W247" s="12"/>
      <c r="X247" s="12">
        <v>0</v>
      </c>
      <c r="Y247" s="12">
        <v>0</v>
      </c>
      <c r="Z247" s="12"/>
      <c r="AA247" s="12"/>
      <c r="AB247" s="12">
        <v>0</v>
      </c>
      <c r="AC247" s="12">
        <v>0</v>
      </c>
      <c r="AD247" s="12">
        <v>0</v>
      </c>
      <c r="AE247" s="12">
        <v>0</v>
      </c>
      <c r="AF247" s="12"/>
      <c r="AG247" s="12"/>
      <c r="AH247" s="12"/>
      <c r="AI247" s="6">
        <f t="shared" si="11"/>
        <v>18</v>
      </c>
      <c r="AJ247" s="10" t="s">
        <v>209</v>
      </c>
    </row>
    <row r="248" spans="1:36" ht="31.2" hidden="1" x14ac:dyDescent="0.3">
      <c r="A248" s="10" t="s">
        <v>147</v>
      </c>
      <c r="B248" s="10" t="s">
        <v>281</v>
      </c>
      <c r="C248" s="10" t="s">
        <v>204</v>
      </c>
      <c r="D248" s="10" t="s">
        <v>28</v>
      </c>
      <c r="E248" s="10">
        <v>2014</v>
      </c>
      <c r="F248" s="11">
        <v>0</v>
      </c>
      <c r="G248" s="5">
        <v>0</v>
      </c>
      <c r="H248" s="5"/>
      <c r="I248" s="5"/>
      <c r="J248" s="12">
        <v>0</v>
      </c>
      <c r="K248" s="11">
        <v>399.9</v>
      </c>
      <c r="L248" s="12">
        <v>0</v>
      </c>
      <c r="M248" s="12">
        <v>0</v>
      </c>
      <c r="N248" s="12"/>
      <c r="O248" s="12">
        <v>0</v>
      </c>
      <c r="P248" s="12">
        <v>0</v>
      </c>
      <c r="Q248" s="12">
        <v>0</v>
      </c>
      <c r="R248" s="12">
        <v>0</v>
      </c>
      <c r="S248" s="9">
        <v>0</v>
      </c>
      <c r="T248" s="12">
        <v>0</v>
      </c>
      <c r="U248" s="12">
        <v>0</v>
      </c>
      <c r="V248" s="12">
        <v>0</v>
      </c>
      <c r="W248" s="12"/>
      <c r="X248" s="12">
        <v>0</v>
      </c>
      <c r="Y248" s="12">
        <v>0</v>
      </c>
      <c r="Z248" s="12"/>
      <c r="AA248" s="12"/>
      <c r="AB248" s="12">
        <v>0</v>
      </c>
      <c r="AC248" s="12">
        <v>0</v>
      </c>
      <c r="AD248" s="12">
        <v>0</v>
      </c>
      <c r="AE248" s="12">
        <v>0</v>
      </c>
      <c r="AF248" s="12"/>
      <c r="AG248" s="12"/>
      <c r="AH248" s="12"/>
      <c r="AI248" s="6">
        <f t="shared" si="11"/>
        <v>399.9</v>
      </c>
      <c r="AJ248" s="10" t="s">
        <v>29</v>
      </c>
    </row>
    <row r="249" spans="1:36" ht="46.8" hidden="1" x14ac:dyDescent="0.3">
      <c r="A249" s="10" t="s">
        <v>147</v>
      </c>
      <c r="B249" s="10" t="s">
        <v>285</v>
      </c>
      <c r="C249" s="10" t="s">
        <v>204</v>
      </c>
      <c r="D249" s="10" t="s">
        <v>28</v>
      </c>
      <c r="E249" s="10">
        <v>2014</v>
      </c>
      <c r="F249" s="11">
        <v>15.1</v>
      </c>
      <c r="G249" s="5">
        <v>0</v>
      </c>
      <c r="H249" s="5"/>
      <c r="I249" s="5"/>
      <c r="J249" s="12">
        <v>2.9</v>
      </c>
      <c r="K249" s="11">
        <v>0</v>
      </c>
      <c r="L249" s="12">
        <v>0</v>
      </c>
      <c r="M249" s="12">
        <v>0</v>
      </c>
      <c r="N249" s="12"/>
      <c r="O249" s="12">
        <v>0</v>
      </c>
      <c r="P249" s="12">
        <v>0</v>
      </c>
      <c r="Q249" s="12">
        <v>0</v>
      </c>
      <c r="R249" s="12">
        <v>0</v>
      </c>
      <c r="S249" s="9">
        <v>0</v>
      </c>
      <c r="T249" s="12">
        <v>0</v>
      </c>
      <c r="U249" s="12">
        <v>0</v>
      </c>
      <c r="V249" s="12">
        <v>0</v>
      </c>
      <c r="W249" s="12"/>
      <c r="X249" s="12">
        <v>0</v>
      </c>
      <c r="Y249" s="12">
        <v>0</v>
      </c>
      <c r="Z249" s="12"/>
      <c r="AA249" s="12"/>
      <c r="AB249" s="12">
        <v>0</v>
      </c>
      <c r="AC249" s="12">
        <v>0</v>
      </c>
      <c r="AD249" s="12">
        <v>0</v>
      </c>
      <c r="AE249" s="12">
        <v>0</v>
      </c>
      <c r="AF249" s="12"/>
      <c r="AG249" s="12"/>
      <c r="AH249" s="12"/>
      <c r="AI249" s="6">
        <f t="shared" si="11"/>
        <v>18</v>
      </c>
      <c r="AJ249" s="10" t="s">
        <v>239</v>
      </c>
    </row>
    <row r="250" spans="1:36" ht="31.2" hidden="1" x14ac:dyDescent="0.3">
      <c r="A250" s="10" t="s">
        <v>147</v>
      </c>
      <c r="B250" s="10" t="s">
        <v>325</v>
      </c>
      <c r="C250" s="10" t="s">
        <v>293</v>
      </c>
      <c r="D250" s="10" t="s">
        <v>28</v>
      </c>
      <c r="E250" s="10">
        <v>2014</v>
      </c>
      <c r="F250" s="11">
        <v>1</v>
      </c>
      <c r="G250" s="5">
        <v>0</v>
      </c>
      <c r="H250" s="5"/>
      <c r="I250" s="5"/>
      <c r="J250" s="12">
        <v>0</v>
      </c>
      <c r="K250" s="11">
        <v>0</v>
      </c>
      <c r="L250" s="12">
        <v>0</v>
      </c>
      <c r="M250" s="12">
        <v>0</v>
      </c>
      <c r="N250" s="12"/>
      <c r="O250" s="12">
        <v>0</v>
      </c>
      <c r="P250" s="12">
        <v>0</v>
      </c>
      <c r="Q250" s="11">
        <v>0</v>
      </c>
      <c r="R250" s="12">
        <v>0</v>
      </c>
      <c r="S250" s="12">
        <v>0</v>
      </c>
      <c r="T250" s="12">
        <v>0</v>
      </c>
      <c r="U250" s="12">
        <v>0</v>
      </c>
      <c r="V250" s="12">
        <v>0</v>
      </c>
      <c r="W250" s="12"/>
      <c r="X250" s="12">
        <v>0</v>
      </c>
      <c r="Y250" s="12">
        <v>0</v>
      </c>
      <c r="Z250" s="12"/>
      <c r="AA250" s="12"/>
      <c r="AB250" s="12">
        <v>0</v>
      </c>
      <c r="AC250" s="12">
        <v>0</v>
      </c>
      <c r="AD250" s="11">
        <v>0</v>
      </c>
      <c r="AE250" s="12">
        <v>0</v>
      </c>
      <c r="AF250" s="12"/>
      <c r="AG250" s="12"/>
      <c r="AH250" s="12"/>
      <c r="AI250" s="6">
        <f t="shared" si="11"/>
        <v>1</v>
      </c>
      <c r="AJ250" s="10" t="s">
        <v>294</v>
      </c>
    </row>
    <row r="251" spans="1:36" ht="31.2" hidden="1" x14ac:dyDescent="0.3">
      <c r="A251" s="10" t="s">
        <v>147</v>
      </c>
      <c r="B251" s="10" t="s">
        <v>326</v>
      </c>
      <c r="C251" s="10" t="s">
        <v>293</v>
      </c>
      <c r="D251" s="10" t="s">
        <v>32</v>
      </c>
      <c r="E251" s="10">
        <v>2014</v>
      </c>
      <c r="F251" s="11">
        <v>125</v>
      </c>
      <c r="G251" s="5">
        <v>0</v>
      </c>
      <c r="H251" s="5"/>
      <c r="I251" s="5"/>
      <c r="J251" s="12">
        <v>0</v>
      </c>
      <c r="K251" s="11">
        <v>0</v>
      </c>
      <c r="L251" s="12">
        <v>0</v>
      </c>
      <c r="M251" s="12">
        <v>0</v>
      </c>
      <c r="N251" s="12"/>
      <c r="O251" s="12">
        <v>0</v>
      </c>
      <c r="P251" s="12">
        <v>0</v>
      </c>
      <c r="Q251" s="11">
        <v>0</v>
      </c>
      <c r="R251" s="12">
        <v>0</v>
      </c>
      <c r="S251" s="12">
        <v>0</v>
      </c>
      <c r="T251" s="12">
        <v>0</v>
      </c>
      <c r="U251" s="12">
        <v>0</v>
      </c>
      <c r="V251" s="12">
        <v>0</v>
      </c>
      <c r="W251" s="12"/>
      <c r="X251" s="12">
        <v>0</v>
      </c>
      <c r="Y251" s="12">
        <v>0</v>
      </c>
      <c r="Z251" s="12"/>
      <c r="AA251" s="12"/>
      <c r="AB251" s="12">
        <v>0</v>
      </c>
      <c r="AC251" s="12">
        <v>0</v>
      </c>
      <c r="AD251" s="11">
        <v>0</v>
      </c>
      <c r="AE251" s="12">
        <v>0</v>
      </c>
      <c r="AF251" s="12"/>
      <c r="AG251" s="12"/>
      <c r="AH251" s="12"/>
      <c r="AI251" s="6">
        <f t="shared" si="11"/>
        <v>125</v>
      </c>
      <c r="AJ251" s="10" t="s">
        <v>29</v>
      </c>
    </row>
    <row r="252" spans="1:36" ht="31.2" hidden="1" x14ac:dyDescent="0.3">
      <c r="A252" s="10" t="s">
        <v>147</v>
      </c>
      <c r="B252" s="10" t="s">
        <v>346</v>
      </c>
      <c r="C252" s="10" t="s">
        <v>293</v>
      </c>
      <c r="D252" s="10" t="s">
        <v>32</v>
      </c>
      <c r="E252" s="10">
        <v>2014</v>
      </c>
      <c r="F252" s="11">
        <v>125</v>
      </c>
      <c r="G252" s="5">
        <v>0</v>
      </c>
      <c r="H252" s="5"/>
      <c r="I252" s="5"/>
      <c r="J252" s="12">
        <v>0</v>
      </c>
      <c r="K252" s="11">
        <v>0</v>
      </c>
      <c r="L252" s="12">
        <v>0</v>
      </c>
      <c r="M252" s="12">
        <v>0</v>
      </c>
      <c r="N252" s="12"/>
      <c r="O252" s="12">
        <v>0</v>
      </c>
      <c r="P252" s="12">
        <v>0</v>
      </c>
      <c r="Q252" s="11">
        <v>0</v>
      </c>
      <c r="R252" s="12">
        <v>0</v>
      </c>
      <c r="S252" s="12">
        <v>0</v>
      </c>
      <c r="T252" s="12">
        <v>0</v>
      </c>
      <c r="U252" s="12">
        <v>0</v>
      </c>
      <c r="V252" s="12">
        <v>0</v>
      </c>
      <c r="W252" s="12"/>
      <c r="X252" s="12">
        <v>0</v>
      </c>
      <c r="Y252" s="12">
        <v>0</v>
      </c>
      <c r="Z252" s="12"/>
      <c r="AA252" s="12"/>
      <c r="AB252" s="12">
        <v>0</v>
      </c>
      <c r="AC252" s="12">
        <v>0</v>
      </c>
      <c r="AD252" s="11">
        <v>0</v>
      </c>
      <c r="AE252" s="12">
        <v>0</v>
      </c>
      <c r="AF252" s="12"/>
      <c r="AG252" s="12"/>
      <c r="AH252" s="12"/>
      <c r="AI252" s="6">
        <f t="shared" si="11"/>
        <v>125</v>
      </c>
      <c r="AJ252" s="10" t="s">
        <v>29</v>
      </c>
    </row>
    <row r="253" spans="1:36" ht="46.8" x14ac:dyDescent="0.3">
      <c r="A253" s="15" t="s">
        <v>95</v>
      </c>
      <c r="B253" s="10" t="s">
        <v>678</v>
      </c>
      <c r="C253" s="10" t="s">
        <v>446</v>
      </c>
      <c r="D253" s="10" t="s">
        <v>32</v>
      </c>
      <c r="E253" s="10">
        <v>2015</v>
      </c>
      <c r="F253" s="10">
        <v>0</v>
      </c>
      <c r="G253" s="10">
        <v>0</v>
      </c>
      <c r="H253" s="10">
        <v>0</v>
      </c>
      <c r="I253" s="10">
        <v>0</v>
      </c>
      <c r="J253" s="10">
        <v>0</v>
      </c>
      <c r="K253" s="10">
        <v>0</v>
      </c>
      <c r="L253" s="10">
        <v>0</v>
      </c>
      <c r="M253" s="10">
        <v>0</v>
      </c>
      <c r="N253" s="10">
        <v>0</v>
      </c>
      <c r="O253" s="10">
        <v>0</v>
      </c>
      <c r="P253" s="10">
        <v>0</v>
      </c>
      <c r="Q253" s="10">
        <v>0</v>
      </c>
      <c r="R253" s="12">
        <v>6.1849999999999996</v>
      </c>
      <c r="S253" s="12">
        <v>0</v>
      </c>
      <c r="T253" s="12">
        <v>0</v>
      </c>
      <c r="U253" s="12">
        <v>0</v>
      </c>
      <c r="V253" s="12">
        <v>0</v>
      </c>
      <c r="W253" s="12">
        <v>0</v>
      </c>
      <c r="X253" s="12">
        <v>0</v>
      </c>
      <c r="Y253" s="12">
        <v>0</v>
      </c>
      <c r="Z253" s="10">
        <v>0</v>
      </c>
      <c r="AA253" s="12">
        <v>0</v>
      </c>
      <c r="AB253" s="12">
        <v>0</v>
      </c>
      <c r="AC253" s="12">
        <v>0</v>
      </c>
      <c r="AD253" s="12">
        <v>0</v>
      </c>
      <c r="AE253" s="12">
        <v>0</v>
      </c>
      <c r="AF253" s="6">
        <v>0</v>
      </c>
      <c r="AG253" s="6">
        <v>0</v>
      </c>
      <c r="AH253" s="6">
        <v>0</v>
      </c>
      <c r="AI253" s="6">
        <f t="shared" si="11"/>
        <v>6.1849999999999996</v>
      </c>
      <c r="AJ253" s="10" t="s">
        <v>294</v>
      </c>
    </row>
    <row r="254" spans="1:36" x14ac:dyDescent="0.3">
      <c r="A254" s="10" t="s">
        <v>45</v>
      </c>
      <c r="B254" s="10" t="s">
        <v>381</v>
      </c>
      <c r="C254" s="10" t="s">
        <v>364</v>
      </c>
      <c r="D254" s="10" t="s">
        <v>32</v>
      </c>
      <c r="E254" s="10">
        <v>2015</v>
      </c>
      <c r="F254" s="11">
        <v>0</v>
      </c>
      <c r="G254" s="5">
        <v>0</v>
      </c>
      <c r="H254" s="5">
        <v>0</v>
      </c>
      <c r="I254" s="5">
        <v>0</v>
      </c>
      <c r="J254" s="11">
        <v>0</v>
      </c>
      <c r="K254" s="11">
        <v>0</v>
      </c>
      <c r="L254" s="12">
        <v>0</v>
      </c>
      <c r="M254" s="12">
        <v>110</v>
      </c>
      <c r="N254" s="12">
        <v>0</v>
      </c>
      <c r="O254" s="12">
        <v>0</v>
      </c>
      <c r="P254" s="12">
        <v>0</v>
      </c>
      <c r="Q254" s="11">
        <v>0</v>
      </c>
      <c r="R254" s="12">
        <v>0</v>
      </c>
      <c r="S254" s="12">
        <v>0</v>
      </c>
      <c r="T254" s="12">
        <v>0</v>
      </c>
      <c r="U254" s="12">
        <v>191</v>
      </c>
      <c r="V254" s="12">
        <v>0</v>
      </c>
      <c r="W254" s="12">
        <v>0</v>
      </c>
      <c r="X254" s="12">
        <v>0</v>
      </c>
      <c r="Y254" s="12">
        <v>0</v>
      </c>
      <c r="Z254" s="12">
        <v>0</v>
      </c>
      <c r="AA254" s="12">
        <v>0</v>
      </c>
      <c r="AB254" s="11">
        <v>0</v>
      </c>
      <c r="AC254" s="12">
        <v>0</v>
      </c>
      <c r="AD254" s="12">
        <v>0</v>
      </c>
      <c r="AE254" s="12">
        <v>0</v>
      </c>
      <c r="AF254" s="12">
        <v>0</v>
      </c>
      <c r="AG254" s="12">
        <v>0</v>
      </c>
      <c r="AH254" s="12">
        <v>0</v>
      </c>
      <c r="AI254" s="6">
        <f t="shared" si="11"/>
        <v>301</v>
      </c>
      <c r="AJ254" s="10" t="s">
        <v>29</v>
      </c>
    </row>
    <row r="255" spans="1:36" ht="26.4" x14ac:dyDescent="0.3">
      <c r="A255" s="2" t="s">
        <v>45</v>
      </c>
      <c r="B255" s="3" t="s">
        <v>51</v>
      </c>
      <c r="C255" s="4" t="s">
        <v>27</v>
      </c>
      <c r="D255" s="4" t="s">
        <v>40</v>
      </c>
      <c r="E255" s="4">
        <v>2019</v>
      </c>
      <c r="F255" s="5">
        <v>0</v>
      </c>
      <c r="G255" s="5">
        <v>0</v>
      </c>
      <c r="H255" s="5">
        <v>0</v>
      </c>
      <c r="I255" s="5">
        <v>0</v>
      </c>
      <c r="J255" s="5">
        <v>0</v>
      </c>
      <c r="K255" s="6">
        <v>0</v>
      </c>
      <c r="L255" s="6">
        <v>0</v>
      </c>
      <c r="M255" s="5">
        <v>13</v>
      </c>
      <c r="N255" s="12">
        <v>0</v>
      </c>
      <c r="O255" s="5">
        <v>0</v>
      </c>
      <c r="P255" s="5">
        <v>0</v>
      </c>
      <c r="Q255" s="5">
        <v>0</v>
      </c>
      <c r="R255" s="5">
        <v>0</v>
      </c>
      <c r="S255" s="5">
        <v>0</v>
      </c>
      <c r="T255" s="5">
        <v>0</v>
      </c>
      <c r="U255" s="5">
        <v>76.81</v>
      </c>
      <c r="V255" s="5">
        <v>0</v>
      </c>
      <c r="W255" s="12">
        <v>0</v>
      </c>
      <c r="X255" s="6">
        <v>0</v>
      </c>
      <c r="Y255" s="6">
        <v>0</v>
      </c>
      <c r="Z255" s="12">
        <v>0</v>
      </c>
      <c r="AA255" s="12">
        <v>0</v>
      </c>
      <c r="AB255" s="6">
        <v>0</v>
      </c>
      <c r="AC255" s="6">
        <v>0</v>
      </c>
      <c r="AD255" s="6">
        <v>0</v>
      </c>
      <c r="AE255" s="6">
        <v>0</v>
      </c>
      <c r="AF255" s="12">
        <v>0</v>
      </c>
      <c r="AG255" s="12">
        <v>0</v>
      </c>
      <c r="AH255" s="12">
        <v>0</v>
      </c>
      <c r="AI255" s="6">
        <f>SUM(F255:AH255)</f>
        <v>89.81</v>
      </c>
      <c r="AJ255" s="4" t="s">
        <v>29</v>
      </c>
    </row>
    <row r="256" spans="1:36" ht="31.2" hidden="1" x14ac:dyDescent="0.3">
      <c r="A256" s="10" t="s">
        <v>117</v>
      </c>
      <c r="B256" s="10" t="s">
        <v>321</v>
      </c>
      <c r="C256" s="10" t="s">
        <v>293</v>
      </c>
      <c r="D256" s="10" t="s">
        <v>32</v>
      </c>
      <c r="E256" s="10">
        <v>2019</v>
      </c>
      <c r="F256" s="11">
        <v>0</v>
      </c>
      <c r="G256" s="5">
        <v>0</v>
      </c>
      <c r="H256" s="5"/>
      <c r="I256" s="5"/>
      <c r="J256" s="12">
        <v>0</v>
      </c>
      <c r="K256" s="11">
        <v>0</v>
      </c>
      <c r="L256" s="12">
        <v>0</v>
      </c>
      <c r="M256" s="12">
        <v>0</v>
      </c>
      <c r="N256" s="12"/>
      <c r="O256" s="12">
        <v>0</v>
      </c>
      <c r="P256" s="12">
        <v>0</v>
      </c>
      <c r="Q256" s="11">
        <v>2</v>
      </c>
      <c r="R256" s="12">
        <v>0</v>
      </c>
      <c r="S256" s="12">
        <v>0</v>
      </c>
      <c r="T256" s="12">
        <v>0</v>
      </c>
      <c r="U256" s="12">
        <v>0</v>
      </c>
      <c r="V256" s="12">
        <v>0</v>
      </c>
      <c r="W256" s="12"/>
      <c r="X256" s="12">
        <v>0</v>
      </c>
      <c r="Y256" s="12">
        <v>0</v>
      </c>
      <c r="Z256" s="12"/>
      <c r="AA256" s="12"/>
      <c r="AB256" s="12">
        <v>0</v>
      </c>
      <c r="AC256" s="12">
        <v>0</v>
      </c>
      <c r="AD256" s="11">
        <v>0.5</v>
      </c>
      <c r="AE256" s="12">
        <v>0</v>
      </c>
      <c r="AF256" s="12"/>
      <c r="AG256" s="12"/>
      <c r="AH256" s="12"/>
      <c r="AI256" s="6">
        <f>SUM(F256:AE256)</f>
        <v>2.5</v>
      </c>
      <c r="AJ256" s="10" t="s">
        <v>322</v>
      </c>
    </row>
    <row r="257" spans="1:36" x14ac:dyDescent="0.3">
      <c r="A257" s="2" t="s">
        <v>185</v>
      </c>
      <c r="B257" s="3" t="s">
        <v>186</v>
      </c>
      <c r="C257" s="4" t="s">
        <v>27</v>
      </c>
      <c r="D257" s="4" t="s">
        <v>32</v>
      </c>
      <c r="E257" s="4">
        <v>2018</v>
      </c>
      <c r="F257" s="5">
        <v>0</v>
      </c>
      <c r="G257" s="5">
        <v>0</v>
      </c>
      <c r="H257" s="5">
        <v>0</v>
      </c>
      <c r="I257" s="5">
        <v>0</v>
      </c>
      <c r="J257" s="5">
        <v>0</v>
      </c>
      <c r="K257" s="6">
        <v>0</v>
      </c>
      <c r="L257" s="6">
        <v>0</v>
      </c>
      <c r="M257" s="5">
        <v>32</v>
      </c>
      <c r="N257" s="12">
        <v>0</v>
      </c>
      <c r="O257" s="5">
        <v>0</v>
      </c>
      <c r="P257" s="5">
        <v>0</v>
      </c>
      <c r="Q257" s="5">
        <v>0</v>
      </c>
      <c r="R257" s="5">
        <v>0</v>
      </c>
      <c r="S257" s="5">
        <v>0</v>
      </c>
      <c r="T257" s="5">
        <v>0</v>
      </c>
      <c r="U257" s="5">
        <v>57.64</v>
      </c>
      <c r="V257" s="5">
        <v>0</v>
      </c>
      <c r="W257" s="12">
        <v>0</v>
      </c>
      <c r="X257" s="6">
        <v>0</v>
      </c>
      <c r="Y257" s="6">
        <v>0</v>
      </c>
      <c r="Z257" s="12">
        <v>0</v>
      </c>
      <c r="AA257" s="12">
        <v>0</v>
      </c>
      <c r="AB257" s="6">
        <v>0</v>
      </c>
      <c r="AC257" s="6">
        <v>0</v>
      </c>
      <c r="AD257" s="6">
        <v>0</v>
      </c>
      <c r="AE257" s="6">
        <v>0</v>
      </c>
      <c r="AF257" s="12">
        <v>0</v>
      </c>
      <c r="AG257" s="12">
        <v>0</v>
      </c>
      <c r="AH257" s="12">
        <v>0</v>
      </c>
      <c r="AI257" s="6">
        <f>SUM(F257:AH257)</f>
        <v>89.64</v>
      </c>
      <c r="AJ257" s="4" t="s">
        <v>29</v>
      </c>
    </row>
    <row r="258" spans="1:36" x14ac:dyDescent="0.3">
      <c r="A258" s="10" t="s">
        <v>185</v>
      </c>
      <c r="B258" s="10" t="s">
        <v>562</v>
      </c>
      <c r="C258" s="10" t="s">
        <v>467</v>
      </c>
      <c r="D258" s="10" t="s">
        <v>28</v>
      </c>
      <c r="E258" s="10">
        <v>2013</v>
      </c>
      <c r="F258" s="11">
        <v>310</v>
      </c>
      <c r="G258" s="5">
        <v>0</v>
      </c>
      <c r="H258" s="5">
        <v>0</v>
      </c>
      <c r="I258" s="5">
        <v>0</v>
      </c>
      <c r="J258" s="12">
        <v>0</v>
      </c>
      <c r="K258" s="11">
        <v>0</v>
      </c>
      <c r="L258" s="11">
        <v>0</v>
      </c>
      <c r="M258" s="12">
        <v>0</v>
      </c>
      <c r="N258" s="12">
        <v>0</v>
      </c>
      <c r="O258" s="12">
        <v>0</v>
      </c>
      <c r="P258" s="12">
        <v>0</v>
      </c>
      <c r="Q258" s="12">
        <v>0</v>
      </c>
      <c r="R258" s="12">
        <v>0</v>
      </c>
      <c r="S258" s="9">
        <v>0</v>
      </c>
      <c r="T258" s="12">
        <v>0</v>
      </c>
      <c r="U258" s="12">
        <v>0</v>
      </c>
      <c r="V258" s="12">
        <v>0</v>
      </c>
      <c r="W258" s="12">
        <v>0</v>
      </c>
      <c r="X258" s="6">
        <v>0</v>
      </c>
      <c r="Y258" s="6">
        <v>0</v>
      </c>
      <c r="Z258" s="12">
        <v>0</v>
      </c>
      <c r="AA258" s="12">
        <v>0</v>
      </c>
      <c r="AB258" s="6">
        <v>0</v>
      </c>
      <c r="AC258" s="6">
        <v>0</v>
      </c>
      <c r="AD258" s="6">
        <v>0</v>
      </c>
      <c r="AE258" s="6">
        <v>0</v>
      </c>
      <c r="AF258" s="12">
        <v>0</v>
      </c>
      <c r="AG258" s="12">
        <v>0</v>
      </c>
      <c r="AH258" s="12">
        <v>0</v>
      </c>
      <c r="AI258" s="6">
        <f>SUM(F258:AE258)</f>
        <v>310</v>
      </c>
      <c r="AJ258" s="10" t="s">
        <v>29</v>
      </c>
    </row>
    <row r="259" spans="1:36" x14ac:dyDescent="0.3">
      <c r="A259" s="15" t="s">
        <v>45</v>
      </c>
      <c r="B259" s="15" t="s">
        <v>612</v>
      </c>
      <c r="C259" s="10" t="s">
        <v>204</v>
      </c>
      <c r="D259" s="10" t="s">
        <v>32</v>
      </c>
      <c r="E259" s="10">
        <v>2015</v>
      </c>
      <c r="F259" s="11">
        <v>0</v>
      </c>
      <c r="G259" s="5">
        <v>0</v>
      </c>
      <c r="H259" s="5">
        <v>0</v>
      </c>
      <c r="I259" s="5">
        <v>0</v>
      </c>
      <c r="J259" s="5">
        <v>0</v>
      </c>
      <c r="K259" s="5">
        <v>0</v>
      </c>
      <c r="L259" s="5">
        <v>0</v>
      </c>
      <c r="M259" s="12">
        <v>7</v>
      </c>
      <c r="N259" s="12">
        <v>0</v>
      </c>
      <c r="O259" s="12">
        <v>0</v>
      </c>
      <c r="P259" s="12">
        <v>0</v>
      </c>
      <c r="Q259" s="12">
        <v>0</v>
      </c>
      <c r="R259" s="12">
        <v>0</v>
      </c>
      <c r="S259" s="9">
        <v>0</v>
      </c>
      <c r="T259" s="12">
        <v>0</v>
      </c>
      <c r="U259" s="12">
        <v>0</v>
      </c>
      <c r="V259" s="12">
        <v>0</v>
      </c>
      <c r="W259" s="12">
        <v>0</v>
      </c>
      <c r="X259" s="12">
        <v>0</v>
      </c>
      <c r="Y259" s="12">
        <v>0</v>
      </c>
      <c r="Z259" s="10">
        <v>0</v>
      </c>
      <c r="AA259" s="12">
        <v>0</v>
      </c>
      <c r="AB259" s="12">
        <v>0</v>
      </c>
      <c r="AC259" s="12">
        <v>0</v>
      </c>
      <c r="AD259" s="12">
        <v>0</v>
      </c>
      <c r="AE259" s="12">
        <v>0</v>
      </c>
      <c r="AF259" s="6">
        <v>0</v>
      </c>
      <c r="AG259" s="6">
        <v>0</v>
      </c>
      <c r="AH259" s="6">
        <v>0</v>
      </c>
      <c r="AI259" s="6">
        <f>SUM(F259:AE259)</f>
        <v>7</v>
      </c>
      <c r="AJ259" s="10" t="s">
        <v>29</v>
      </c>
    </row>
    <row r="260" spans="1:36" x14ac:dyDescent="0.3">
      <c r="A260" s="15" t="s">
        <v>45</v>
      </c>
      <c r="B260" s="15" t="s">
        <v>625</v>
      </c>
      <c r="C260" s="10" t="s">
        <v>364</v>
      </c>
      <c r="D260" s="10" t="s">
        <v>32</v>
      </c>
      <c r="E260" s="15">
        <v>2015</v>
      </c>
      <c r="F260" s="15">
        <v>0</v>
      </c>
      <c r="G260" s="15">
        <v>0</v>
      </c>
      <c r="H260" s="15">
        <v>0</v>
      </c>
      <c r="I260" s="15">
        <v>0</v>
      </c>
      <c r="J260" s="15">
        <v>0</v>
      </c>
      <c r="K260" s="15">
        <v>0</v>
      </c>
      <c r="L260" s="15">
        <v>0</v>
      </c>
      <c r="M260" s="15">
        <v>110</v>
      </c>
      <c r="N260" s="12">
        <v>0</v>
      </c>
      <c r="O260" s="15">
        <v>0</v>
      </c>
      <c r="P260" s="15">
        <v>0</v>
      </c>
      <c r="Q260" s="15">
        <v>0</v>
      </c>
      <c r="R260" s="15">
        <v>0</v>
      </c>
      <c r="S260" s="15">
        <v>0</v>
      </c>
      <c r="T260" s="15">
        <v>0</v>
      </c>
      <c r="U260" s="15">
        <v>0</v>
      </c>
      <c r="V260" s="15">
        <v>0</v>
      </c>
      <c r="W260" s="12">
        <v>0</v>
      </c>
      <c r="X260" s="15">
        <v>0</v>
      </c>
      <c r="Y260" s="15">
        <v>0</v>
      </c>
      <c r="Z260" s="10">
        <v>0</v>
      </c>
      <c r="AA260" s="12">
        <v>0</v>
      </c>
      <c r="AB260" s="15">
        <v>0</v>
      </c>
      <c r="AC260" s="15">
        <v>0</v>
      </c>
      <c r="AD260" s="15">
        <v>0</v>
      </c>
      <c r="AE260" s="15">
        <v>0</v>
      </c>
      <c r="AF260" s="6">
        <v>0</v>
      </c>
      <c r="AG260" s="6">
        <v>0</v>
      </c>
      <c r="AH260" s="6">
        <v>0</v>
      </c>
      <c r="AI260" s="6">
        <f>SUM(F260:AE260)</f>
        <v>110</v>
      </c>
      <c r="AJ260" s="15" t="s">
        <v>29</v>
      </c>
    </row>
    <row r="261" spans="1:36" hidden="1" x14ac:dyDescent="0.3">
      <c r="A261" s="10" t="s">
        <v>75</v>
      </c>
      <c r="B261" s="29" t="s">
        <v>660</v>
      </c>
      <c r="C261" s="27" t="s">
        <v>27</v>
      </c>
      <c r="D261" s="27" t="s">
        <v>32</v>
      </c>
      <c r="E261" s="28">
        <v>2015</v>
      </c>
      <c r="F261" s="28">
        <v>0</v>
      </c>
      <c r="G261" s="28">
        <v>0</v>
      </c>
      <c r="H261" s="28">
        <v>0</v>
      </c>
      <c r="I261" s="28">
        <v>0</v>
      </c>
      <c r="J261" s="28">
        <v>0</v>
      </c>
      <c r="K261" s="28">
        <v>0</v>
      </c>
      <c r="L261" s="28">
        <v>0</v>
      </c>
      <c r="M261" s="28">
        <v>5.9</v>
      </c>
      <c r="N261" s="30">
        <v>0</v>
      </c>
      <c r="O261" s="28">
        <v>0</v>
      </c>
      <c r="P261" s="28">
        <v>0</v>
      </c>
      <c r="Q261" s="28">
        <v>0</v>
      </c>
      <c r="R261" s="28">
        <v>0</v>
      </c>
      <c r="S261" s="28">
        <v>0</v>
      </c>
      <c r="T261" s="28">
        <v>0</v>
      </c>
      <c r="U261" s="28">
        <v>0</v>
      </c>
      <c r="V261" s="28">
        <v>0</v>
      </c>
      <c r="W261" s="30">
        <v>0</v>
      </c>
      <c r="X261" s="28">
        <v>0</v>
      </c>
      <c r="Y261" s="28">
        <v>0</v>
      </c>
      <c r="Z261" s="27">
        <v>0</v>
      </c>
      <c r="AA261" s="30">
        <v>0</v>
      </c>
      <c r="AB261" s="28">
        <v>0</v>
      </c>
      <c r="AC261" s="28">
        <v>0</v>
      </c>
      <c r="AD261" s="28">
        <v>0</v>
      </c>
      <c r="AE261" s="28">
        <v>0</v>
      </c>
      <c r="AF261" s="26">
        <v>0</v>
      </c>
      <c r="AG261" s="26">
        <v>0</v>
      </c>
      <c r="AH261" s="26">
        <v>0</v>
      </c>
      <c r="AI261" s="26">
        <f>SUM(F261:AH261)</f>
        <v>5.9</v>
      </c>
      <c r="AJ261" s="28" t="s">
        <v>29</v>
      </c>
    </row>
    <row r="262" spans="1:36" ht="31.2" x14ac:dyDescent="0.3">
      <c r="A262" s="15" t="s">
        <v>84</v>
      </c>
      <c r="B262" s="92" t="s">
        <v>631</v>
      </c>
      <c r="C262" s="10" t="s">
        <v>467</v>
      </c>
      <c r="D262" s="10" t="s">
        <v>32</v>
      </c>
      <c r="E262" s="10">
        <v>2014</v>
      </c>
      <c r="F262" s="15">
        <v>300</v>
      </c>
      <c r="G262" s="15">
        <v>0</v>
      </c>
      <c r="H262" s="15">
        <v>0</v>
      </c>
      <c r="I262" s="15">
        <v>0</v>
      </c>
      <c r="J262" s="15">
        <v>0</v>
      </c>
      <c r="K262" s="15">
        <v>0</v>
      </c>
      <c r="L262" s="15">
        <v>0</v>
      </c>
      <c r="M262" s="15">
        <v>0</v>
      </c>
      <c r="N262" s="12">
        <v>0</v>
      </c>
      <c r="O262" s="15">
        <v>0</v>
      </c>
      <c r="P262" s="15">
        <v>0</v>
      </c>
      <c r="Q262" s="15">
        <v>0</v>
      </c>
      <c r="R262" s="15">
        <v>0</v>
      </c>
      <c r="S262" s="15">
        <v>0</v>
      </c>
      <c r="T262" s="15">
        <v>0</v>
      </c>
      <c r="U262" s="15">
        <v>0</v>
      </c>
      <c r="V262" s="15">
        <v>0</v>
      </c>
      <c r="W262" s="12">
        <v>0</v>
      </c>
      <c r="X262" s="15">
        <v>0</v>
      </c>
      <c r="Y262" s="15">
        <v>0</v>
      </c>
      <c r="Z262" s="10">
        <v>0</v>
      </c>
      <c r="AA262" s="12">
        <v>0</v>
      </c>
      <c r="AB262" s="15">
        <v>0</v>
      </c>
      <c r="AC262" s="15">
        <v>0</v>
      </c>
      <c r="AD262" s="15">
        <v>0</v>
      </c>
      <c r="AE262" s="15">
        <v>0</v>
      </c>
      <c r="AF262" s="6">
        <v>0</v>
      </c>
      <c r="AG262" s="6">
        <v>0</v>
      </c>
      <c r="AH262" s="6">
        <v>0</v>
      </c>
      <c r="AI262" s="6">
        <f>SUM(F262:AE262)</f>
        <v>300</v>
      </c>
      <c r="AJ262" s="15" t="s">
        <v>29</v>
      </c>
    </row>
    <row r="263" spans="1:36" x14ac:dyDescent="0.3">
      <c r="A263" s="15" t="s">
        <v>185</v>
      </c>
      <c r="B263" s="15" t="s">
        <v>655</v>
      </c>
      <c r="C263" s="10" t="s">
        <v>27</v>
      </c>
      <c r="D263" s="10" t="s">
        <v>32</v>
      </c>
      <c r="E263" s="15">
        <v>2015</v>
      </c>
      <c r="F263" s="15">
        <v>0</v>
      </c>
      <c r="G263" s="15">
        <v>0</v>
      </c>
      <c r="H263" s="15">
        <v>0</v>
      </c>
      <c r="I263" s="15">
        <v>0</v>
      </c>
      <c r="J263" s="15">
        <v>0</v>
      </c>
      <c r="K263" s="15">
        <v>0</v>
      </c>
      <c r="L263" s="15">
        <v>0</v>
      </c>
      <c r="M263" s="15">
        <v>84</v>
      </c>
      <c r="N263" s="12">
        <v>0</v>
      </c>
      <c r="O263" s="15">
        <v>0</v>
      </c>
      <c r="P263" s="15">
        <v>0</v>
      </c>
      <c r="Q263" s="15">
        <v>0</v>
      </c>
      <c r="R263" s="15">
        <v>0</v>
      </c>
      <c r="S263" s="15">
        <v>0</v>
      </c>
      <c r="T263" s="15">
        <v>0</v>
      </c>
      <c r="U263" s="15">
        <v>0</v>
      </c>
      <c r="V263" s="15">
        <v>0</v>
      </c>
      <c r="W263" s="12">
        <v>0</v>
      </c>
      <c r="X263" s="15">
        <v>0</v>
      </c>
      <c r="Y263" s="15">
        <v>0</v>
      </c>
      <c r="Z263" s="10">
        <v>0</v>
      </c>
      <c r="AA263" s="12">
        <v>0</v>
      </c>
      <c r="AB263" s="15">
        <v>0</v>
      </c>
      <c r="AC263" s="15">
        <v>0</v>
      </c>
      <c r="AD263" s="15">
        <v>0</v>
      </c>
      <c r="AE263" s="15">
        <v>0</v>
      </c>
      <c r="AF263" s="6">
        <v>0</v>
      </c>
      <c r="AG263" s="6">
        <v>0</v>
      </c>
      <c r="AH263" s="6">
        <v>0</v>
      </c>
      <c r="AI263" s="6">
        <f>SUM(F263:AH263)</f>
        <v>84</v>
      </c>
      <c r="AJ263" s="15" t="s">
        <v>29</v>
      </c>
    </row>
    <row r="264" spans="1:36" ht="26.4" x14ac:dyDescent="0.3">
      <c r="A264" s="2" t="s">
        <v>45</v>
      </c>
      <c r="B264" s="3" t="s">
        <v>50</v>
      </c>
      <c r="C264" s="4" t="s">
        <v>27</v>
      </c>
      <c r="D264" s="4" t="s">
        <v>40</v>
      </c>
      <c r="E264" s="4">
        <v>2019</v>
      </c>
      <c r="F264" s="5">
        <v>0</v>
      </c>
      <c r="G264" s="5">
        <v>0</v>
      </c>
      <c r="H264" s="5">
        <v>0</v>
      </c>
      <c r="I264" s="5">
        <v>0</v>
      </c>
      <c r="J264" s="5">
        <v>0</v>
      </c>
      <c r="K264" s="6">
        <v>0</v>
      </c>
      <c r="L264" s="6">
        <v>0</v>
      </c>
      <c r="M264" s="5">
        <v>13</v>
      </c>
      <c r="N264" s="12">
        <v>0</v>
      </c>
      <c r="O264" s="5">
        <v>0</v>
      </c>
      <c r="P264" s="5">
        <v>0</v>
      </c>
      <c r="Q264" s="5">
        <v>0</v>
      </c>
      <c r="R264" s="5">
        <v>0</v>
      </c>
      <c r="S264" s="5">
        <v>0</v>
      </c>
      <c r="T264" s="5">
        <v>0</v>
      </c>
      <c r="U264" s="5">
        <v>67.81</v>
      </c>
      <c r="V264" s="5">
        <v>0</v>
      </c>
      <c r="W264" s="12">
        <v>0</v>
      </c>
      <c r="X264" s="6">
        <v>0</v>
      </c>
      <c r="Y264" s="6">
        <v>0</v>
      </c>
      <c r="Z264" s="12">
        <v>0</v>
      </c>
      <c r="AA264" s="12">
        <v>0</v>
      </c>
      <c r="AB264" s="6">
        <v>0</v>
      </c>
      <c r="AC264" s="6">
        <v>0</v>
      </c>
      <c r="AD264" s="6">
        <v>0</v>
      </c>
      <c r="AE264" s="6">
        <v>0</v>
      </c>
      <c r="AF264" s="12">
        <v>0</v>
      </c>
      <c r="AG264" s="12">
        <v>0</v>
      </c>
      <c r="AH264" s="12">
        <v>0</v>
      </c>
      <c r="AI264" s="6">
        <f>SUM(F264:AH264)</f>
        <v>80.81</v>
      </c>
      <c r="AJ264" s="4" t="s">
        <v>29</v>
      </c>
    </row>
    <row r="265" spans="1:36" hidden="1" x14ac:dyDescent="0.3">
      <c r="A265" s="2" t="s">
        <v>25</v>
      </c>
      <c r="B265" s="3" t="s">
        <v>26</v>
      </c>
      <c r="C265" s="4" t="s">
        <v>27</v>
      </c>
      <c r="D265" s="4" t="s">
        <v>28</v>
      </c>
      <c r="E265" s="4">
        <v>2015</v>
      </c>
      <c r="F265" s="5">
        <v>0</v>
      </c>
      <c r="G265" s="5">
        <v>0</v>
      </c>
      <c r="H265" s="5"/>
      <c r="I265" s="5"/>
      <c r="J265" s="5">
        <v>231</v>
      </c>
      <c r="K265" s="6">
        <v>0</v>
      </c>
      <c r="L265" s="6">
        <v>46</v>
      </c>
      <c r="M265" s="5">
        <v>45.7</v>
      </c>
      <c r="N265" s="5"/>
      <c r="O265" s="5">
        <v>0</v>
      </c>
      <c r="P265" s="5">
        <v>0</v>
      </c>
      <c r="Q265" s="5">
        <v>0</v>
      </c>
      <c r="R265" s="5">
        <v>0</v>
      </c>
      <c r="S265" s="5">
        <v>0</v>
      </c>
      <c r="T265" s="5">
        <v>0</v>
      </c>
      <c r="U265" s="5">
        <v>0</v>
      </c>
      <c r="V265" s="5">
        <v>0</v>
      </c>
      <c r="W265" s="5"/>
      <c r="X265" s="6">
        <v>0</v>
      </c>
      <c r="Y265" s="6">
        <v>0</v>
      </c>
      <c r="Z265" s="6"/>
      <c r="AA265" s="6"/>
      <c r="AB265" s="6">
        <v>0</v>
      </c>
      <c r="AC265" s="6">
        <v>0</v>
      </c>
      <c r="AD265" s="6">
        <v>0</v>
      </c>
      <c r="AE265" s="6">
        <v>0</v>
      </c>
      <c r="AF265" s="6"/>
      <c r="AG265" s="6"/>
      <c r="AH265" s="6"/>
      <c r="AI265" s="6">
        <f t="shared" ref="AI265:AI293" si="12">SUM(F265:AE265)</f>
        <v>322.7</v>
      </c>
      <c r="AJ265" s="4" t="s">
        <v>29</v>
      </c>
    </row>
    <row r="266" spans="1:36" hidden="1" x14ac:dyDescent="0.3">
      <c r="A266" s="2" t="s">
        <v>25</v>
      </c>
      <c r="B266" s="3" t="s">
        <v>30</v>
      </c>
      <c r="C266" s="4" t="s">
        <v>27</v>
      </c>
      <c r="D266" s="4" t="s">
        <v>28</v>
      </c>
      <c r="E266" s="4">
        <v>2015</v>
      </c>
      <c r="F266" s="5">
        <v>0</v>
      </c>
      <c r="G266" s="5">
        <v>0</v>
      </c>
      <c r="H266" s="5"/>
      <c r="I266" s="5"/>
      <c r="J266" s="5">
        <v>0</v>
      </c>
      <c r="K266" s="6">
        <v>0</v>
      </c>
      <c r="L266" s="6">
        <v>0</v>
      </c>
      <c r="M266" s="5">
        <v>18.2</v>
      </c>
      <c r="N266" s="5"/>
      <c r="O266" s="5">
        <v>0</v>
      </c>
      <c r="P266" s="5">
        <v>0</v>
      </c>
      <c r="Q266" s="5">
        <v>0</v>
      </c>
      <c r="R266" s="5">
        <v>0</v>
      </c>
      <c r="S266" s="5">
        <v>0</v>
      </c>
      <c r="T266" s="5">
        <v>0</v>
      </c>
      <c r="U266" s="5">
        <v>11.4</v>
      </c>
      <c r="V266" s="5">
        <v>0</v>
      </c>
      <c r="W266" s="5"/>
      <c r="X266" s="6">
        <v>0</v>
      </c>
      <c r="Y266" s="6">
        <v>0</v>
      </c>
      <c r="Z266" s="6"/>
      <c r="AA266" s="6"/>
      <c r="AB266" s="6">
        <v>0</v>
      </c>
      <c r="AC266" s="6">
        <v>0</v>
      </c>
      <c r="AD266" s="6">
        <v>0</v>
      </c>
      <c r="AE266" s="6">
        <v>0</v>
      </c>
      <c r="AF266" s="6"/>
      <c r="AG266" s="6"/>
      <c r="AH266" s="6"/>
      <c r="AI266" s="6">
        <f t="shared" si="12"/>
        <v>29.6</v>
      </c>
      <c r="AJ266" s="4" t="s">
        <v>29</v>
      </c>
    </row>
    <row r="267" spans="1:36" ht="46.8" x14ac:dyDescent="0.3">
      <c r="A267" s="10" t="s">
        <v>206</v>
      </c>
      <c r="B267" s="10" t="s">
        <v>445</v>
      </c>
      <c r="C267" s="10" t="s">
        <v>446</v>
      </c>
      <c r="D267" s="10" t="s">
        <v>32</v>
      </c>
      <c r="E267" s="10">
        <v>2015</v>
      </c>
      <c r="F267" s="12">
        <v>0</v>
      </c>
      <c r="G267" s="5">
        <v>0</v>
      </c>
      <c r="H267" s="5"/>
      <c r="I267" s="5"/>
      <c r="J267" s="12">
        <v>0</v>
      </c>
      <c r="K267" s="11">
        <v>0</v>
      </c>
      <c r="L267" s="12">
        <v>0</v>
      </c>
      <c r="M267" s="12">
        <v>0</v>
      </c>
      <c r="N267" s="12"/>
      <c r="O267" s="12">
        <v>0</v>
      </c>
      <c r="P267" s="12">
        <v>0</v>
      </c>
      <c r="Q267" s="12">
        <v>0</v>
      </c>
      <c r="R267" s="12">
        <v>6.1849999999999996</v>
      </c>
      <c r="S267" s="12">
        <v>0</v>
      </c>
      <c r="T267" s="12">
        <v>0</v>
      </c>
      <c r="U267" s="12">
        <v>0</v>
      </c>
      <c r="V267" s="12">
        <v>0</v>
      </c>
      <c r="W267" s="12"/>
      <c r="X267" s="12">
        <v>0</v>
      </c>
      <c r="Y267" s="12">
        <v>0</v>
      </c>
      <c r="Z267" s="12"/>
      <c r="AA267" s="12"/>
      <c r="AB267" s="12">
        <v>0</v>
      </c>
      <c r="AC267" s="12">
        <v>0</v>
      </c>
      <c r="AD267" s="12">
        <v>0</v>
      </c>
      <c r="AE267" s="12">
        <v>0</v>
      </c>
      <c r="AF267" s="12"/>
      <c r="AG267" s="12"/>
      <c r="AH267" s="12"/>
      <c r="AI267" s="6">
        <f t="shared" si="12"/>
        <v>6.1849999999999996</v>
      </c>
      <c r="AJ267" s="10" t="s">
        <v>294</v>
      </c>
    </row>
    <row r="268" spans="1:36" hidden="1" x14ac:dyDescent="0.3">
      <c r="A268" s="2" t="s">
        <v>103</v>
      </c>
      <c r="B268" s="3" t="s">
        <v>106</v>
      </c>
      <c r="C268" s="4" t="s">
        <v>27</v>
      </c>
      <c r="D268" s="4" t="s">
        <v>40</v>
      </c>
      <c r="E268" s="4">
        <v>2015</v>
      </c>
      <c r="F268" s="5">
        <v>0</v>
      </c>
      <c r="G268" s="5">
        <v>0</v>
      </c>
      <c r="H268" s="5"/>
      <c r="I268" s="5"/>
      <c r="J268" s="5">
        <v>0</v>
      </c>
      <c r="K268" s="6">
        <v>0</v>
      </c>
      <c r="L268" s="6">
        <v>0</v>
      </c>
      <c r="M268" s="5">
        <v>10.11</v>
      </c>
      <c r="N268" s="5"/>
      <c r="O268" s="5">
        <v>0</v>
      </c>
      <c r="P268" s="5">
        <v>0</v>
      </c>
      <c r="Q268" s="5">
        <v>0</v>
      </c>
      <c r="R268" s="5">
        <v>0</v>
      </c>
      <c r="S268" s="5">
        <v>0</v>
      </c>
      <c r="T268" s="5">
        <v>0</v>
      </c>
      <c r="U268" s="5">
        <v>2.2000000000000002</v>
      </c>
      <c r="V268" s="5">
        <v>0</v>
      </c>
      <c r="W268" s="5"/>
      <c r="X268" s="6">
        <v>0</v>
      </c>
      <c r="Y268" s="6">
        <v>0</v>
      </c>
      <c r="Z268" s="6"/>
      <c r="AA268" s="6"/>
      <c r="AB268" s="6">
        <v>0</v>
      </c>
      <c r="AC268" s="6">
        <v>0</v>
      </c>
      <c r="AD268" s="6">
        <v>0</v>
      </c>
      <c r="AE268" s="6">
        <v>0</v>
      </c>
      <c r="AF268" s="6"/>
      <c r="AG268" s="6"/>
      <c r="AH268" s="6"/>
      <c r="AI268" s="6">
        <f t="shared" si="12"/>
        <v>12.309999999999999</v>
      </c>
      <c r="AJ268" s="4" t="s">
        <v>29</v>
      </c>
    </row>
    <row r="269" spans="1:36" hidden="1" x14ac:dyDescent="0.3">
      <c r="A269" s="2" t="s">
        <v>111</v>
      </c>
      <c r="B269" s="3" t="s">
        <v>113</v>
      </c>
      <c r="C269" s="4" t="s">
        <v>27</v>
      </c>
      <c r="D269" s="4" t="s">
        <v>28</v>
      </c>
      <c r="E269" s="4">
        <v>2015</v>
      </c>
      <c r="F269" s="5">
        <v>0</v>
      </c>
      <c r="G269" s="5">
        <v>0</v>
      </c>
      <c r="H269" s="5"/>
      <c r="I269" s="5"/>
      <c r="J269" s="5">
        <v>0</v>
      </c>
      <c r="K269" s="6">
        <v>0</v>
      </c>
      <c r="L269" s="6">
        <v>280</v>
      </c>
      <c r="M269" s="5">
        <v>0</v>
      </c>
      <c r="N269" s="5"/>
      <c r="O269" s="5">
        <v>0</v>
      </c>
      <c r="P269" s="5">
        <v>0</v>
      </c>
      <c r="Q269" s="5">
        <v>0</v>
      </c>
      <c r="R269" s="5">
        <v>0</v>
      </c>
      <c r="S269" s="5">
        <v>0</v>
      </c>
      <c r="T269" s="5">
        <v>0</v>
      </c>
      <c r="U269" s="5">
        <v>0</v>
      </c>
      <c r="V269" s="5">
        <v>0</v>
      </c>
      <c r="W269" s="5"/>
      <c r="X269" s="6">
        <v>0</v>
      </c>
      <c r="Y269" s="6">
        <v>0</v>
      </c>
      <c r="Z269" s="6"/>
      <c r="AA269" s="6"/>
      <c r="AB269" s="6">
        <v>0</v>
      </c>
      <c r="AC269" s="6">
        <v>0</v>
      </c>
      <c r="AD269" s="6">
        <v>0</v>
      </c>
      <c r="AE269" s="6">
        <v>0</v>
      </c>
      <c r="AF269" s="6"/>
      <c r="AG269" s="6"/>
      <c r="AH269" s="6"/>
      <c r="AI269" s="6">
        <f t="shared" si="12"/>
        <v>280</v>
      </c>
      <c r="AJ269" s="4" t="s">
        <v>29</v>
      </c>
    </row>
    <row r="270" spans="1:36" hidden="1" x14ac:dyDescent="0.3">
      <c r="A270" s="2" t="s">
        <v>117</v>
      </c>
      <c r="B270" s="3" t="s">
        <v>124</v>
      </c>
      <c r="C270" s="4" t="s">
        <v>27</v>
      </c>
      <c r="D270" s="4" t="s">
        <v>32</v>
      </c>
      <c r="E270" s="4">
        <v>2015</v>
      </c>
      <c r="F270" s="5">
        <v>0</v>
      </c>
      <c r="G270" s="5">
        <v>0</v>
      </c>
      <c r="H270" s="5"/>
      <c r="I270" s="5"/>
      <c r="J270" s="5">
        <v>0</v>
      </c>
      <c r="K270" s="6">
        <v>0</v>
      </c>
      <c r="L270" s="6">
        <v>0</v>
      </c>
      <c r="M270" s="5">
        <v>64.67</v>
      </c>
      <c r="N270" s="5"/>
      <c r="O270" s="5">
        <v>0</v>
      </c>
      <c r="P270" s="5">
        <v>0</v>
      </c>
      <c r="Q270" s="5">
        <v>0</v>
      </c>
      <c r="R270" s="5">
        <v>0</v>
      </c>
      <c r="S270" s="5">
        <v>0</v>
      </c>
      <c r="T270" s="5">
        <v>0</v>
      </c>
      <c r="U270" s="5">
        <v>32.880000000000003</v>
      </c>
      <c r="V270" s="5">
        <v>0</v>
      </c>
      <c r="W270" s="5"/>
      <c r="X270" s="6">
        <v>0</v>
      </c>
      <c r="Y270" s="6">
        <v>0</v>
      </c>
      <c r="Z270" s="6"/>
      <c r="AA270" s="6"/>
      <c r="AB270" s="6">
        <v>0</v>
      </c>
      <c r="AC270" s="6">
        <v>0</v>
      </c>
      <c r="AD270" s="6">
        <v>0</v>
      </c>
      <c r="AE270" s="6">
        <v>0</v>
      </c>
      <c r="AF270" s="6"/>
      <c r="AG270" s="6"/>
      <c r="AH270" s="6"/>
      <c r="AI270" s="6">
        <f t="shared" si="12"/>
        <v>97.550000000000011</v>
      </c>
      <c r="AJ270" s="4" t="s">
        <v>29</v>
      </c>
    </row>
    <row r="271" spans="1:36" ht="26.4" hidden="1" x14ac:dyDescent="0.3">
      <c r="A271" s="2" t="s">
        <v>117</v>
      </c>
      <c r="B271" s="3" t="s">
        <v>129</v>
      </c>
      <c r="C271" s="4" t="s">
        <v>27</v>
      </c>
      <c r="D271" s="4" t="s">
        <v>28</v>
      </c>
      <c r="E271" s="4">
        <v>2015</v>
      </c>
      <c r="F271" s="5">
        <v>0</v>
      </c>
      <c r="G271" s="5">
        <v>0</v>
      </c>
      <c r="H271" s="5"/>
      <c r="I271" s="5"/>
      <c r="J271" s="5">
        <v>0</v>
      </c>
      <c r="K271" s="6">
        <v>1887</v>
      </c>
      <c r="L271" s="6">
        <v>0</v>
      </c>
      <c r="M271" s="5">
        <v>0</v>
      </c>
      <c r="N271" s="5"/>
      <c r="O271" s="5">
        <v>0</v>
      </c>
      <c r="P271" s="5">
        <v>0</v>
      </c>
      <c r="Q271" s="5">
        <v>0</v>
      </c>
      <c r="R271" s="5">
        <v>0</v>
      </c>
      <c r="S271" s="5">
        <v>0</v>
      </c>
      <c r="T271" s="5">
        <v>0</v>
      </c>
      <c r="U271" s="5">
        <v>0</v>
      </c>
      <c r="V271" s="5">
        <v>0</v>
      </c>
      <c r="W271" s="5"/>
      <c r="X271" s="6">
        <v>0</v>
      </c>
      <c r="Y271" s="6">
        <v>0</v>
      </c>
      <c r="Z271" s="6"/>
      <c r="AA271" s="6"/>
      <c r="AB271" s="6">
        <v>0</v>
      </c>
      <c r="AC271" s="6">
        <v>0</v>
      </c>
      <c r="AD271" s="6">
        <v>0</v>
      </c>
      <c r="AE271" s="6">
        <v>0</v>
      </c>
      <c r="AF271" s="6"/>
      <c r="AG271" s="6"/>
      <c r="AH271" s="6"/>
      <c r="AI271" s="6">
        <f t="shared" si="12"/>
        <v>1887</v>
      </c>
      <c r="AJ271" s="4" t="s">
        <v>29</v>
      </c>
    </row>
    <row r="272" spans="1:36" hidden="1" x14ac:dyDescent="0.3">
      <c r="A272" s="2" t="s">
        <v>134</v>
      </c>
      <c r="B272" s="3" t="s">
        <v>135</v>
      </c>
      <c r="C272" s="3" t="s">
        <v>27</v>
      </c>
      <c r="D272" s="4" t="s">
        <v>28</v>
      </c>
      <c r="E272" s="4">
        <v>2015</v>
      </c>
      <c r="F272" s="5">
        <v>0</v>
      </c>
      <c r="G272" s="5">
        <v>0</v>
      </c>
      <c r="H272" s="5"/>
      <c r="I272" s="5"/>
      <c r="J272" s="5">
        <v>0</v>
      </c>
      <c r="K272" s="6">
        <v>0</v>
      </c>
      <c r="L272" s="6">
        <v>0</v>
      </c>
      <c r="M272" s="5">
        <v>11</v>
      </c>
      <c r="N272" s="5"/>
      <c r="O272" s="5">
        <v>0</v>
      </c>
      <c r="P272" s="5">
        <v>0</v>
      </c>
      <c r="Q272" s="5">
        <v>0</v>
      </c>
      <c r="R272" s="5">
        <v>0</v>
      </c>
      <c r="S272" s="5">
        <v>0</v>
      </c>
      <c r="T272" s="5">
        <v>0</v>
      </c>
      <c r="U272" s="5">
        <v>0</v>
      </c>
      <c r="V272" s="5">
        <v>0</v>
      </c>
      <c r="W272" s="5"/>
      <c r="X272" s="6">
        <v>0</v>
      </c>
      <c r="Y272" s="6">
        <v>0</v>
      </c>
      <c r="Z272" s="6"/>
      <c r="AA272" s="6"/>
      <c r="AB272" s="6">
        <v>0</v>
      </c>
      <c r="AC272" s="6">
        <v>0</v>
      </c>
      <c r="AD272" s="6">
        <v>0</v>
      </c>
      <c r="AE272" s="6">
        <v>0</v>
      </c>
      <c r="AF272" s="6"/>
      <c r="AG272" s="6"/>
      <c r="AH272" s="6"/>
      <c r="AI272" s="6">
        <f t="shared" si="12"/>
        <v>11</v>
      </c>
      <c r="AJ272" s="4" t="s">
        <v>29</v>
      </c>
    </row>
    <row r="273" spans="1:36" hidden="1" x14ac:dyDescent="0.3">
      <c r="A273" s="2" t="s">
        <v>134</v>
      </c>
      <c r="B273" s="3" t="s">
        <v>146</v>
      </c>
      <c r="C273" s="4" t="s">
        <v>27</v>
      </c>
      <c r="D273" s="4" t="s">
        <v>28</v>
      </c>
      <c r="E273" s="4">
        <v>2015</v>
      </c>
      <c r="F273" s="5">
        <v>0</v>
      </c>
      <c r="G273" s="5">
        <v>0</v>
      </c>
      <c r="H273" s="5"/>
      <c r="I273" s="5"/>
      <c r="J273" s="5">
        <v>0</v>
      </c>
      <c r="K273" s="6">
        <v>0</v>
      </c>
      <c r="L273" s="6">
        <v>110</v>
      </c>
      <c r="M273" s="5">
        <v>0</v>
      </c>
      <c r="N273" s="5"/>
      <c r="O273" s="5">
        <v>0</v>
      </c>
      <c r="P273" s="5">
        <v>0</v>
      </c>
      <c r="Q273" s="5">
        <v>0</v>
      </c>
      <c r="R273" s="5">
        <v>0</v>
      </c>
      <c r="S273" s="5">
        <v>0</v>
      </c>
      <c r="T273" s="5">
        <v>0</v>
      </c>
      <c r="U273" s="5">
        <v>0</v>
      </c>
      <c r="V273" s="5">
        <v>0</v>
      </c>
      <c r="W273" s="5"/>
      <c r="X273" s="6">
        <v>0</v>
      </c>
      <c r="Y273" s="6">
        <v>0</v>
      </c>
      <c r="Z273" s="6"/>
      <c r="AA273" s="6"/>
      <c r="AB273" s="6">
        <v>0</v>
      </c>
      <c r="AC273" s="6">
        <v>0</v>
      </c>
      <c r="AD273" s="6">
        <v>0</v>
      </c>
      <c r="AE273" s="6">
        <v>0</v>
      </c>
      <c r="AF273" s="6"/>
      <c r="AG273" s="6"/>
      <c r="AH273" s="6"/>
      <c r="AI273" s="6">
        <f t="shared" si="12"/>
        <v>110</v>
      </c>
      <c r="AJ273" s="4" t="s">
        <v>29</v>
      </c>
    </row>
    <row r="274" spans="1:36" ht="39.6" hidden="1" x14ac:dyDescent="0.3">
      <c r="A274" s="2" t="s">
        <v>147</v>
      </c>
      <c r="B274" s="3" t="s">
        <v>151</v>
      </c>
      <c r="C274" s="4" t="s">
        <v>27</v>
      </c>
      <c r="D274" s="4" t="s">
        <v>28</v>
      </c>
      <c r="E274" s="4">
        <v>2015</v>
      </c>
      <c r="F274" s="5">
        <v>0.625</v>
      </c>
      <c r="G274" s="5">
        <v>0</v>
      </c>
      <c r="H274" s="5"/>
      <c r="I274" s="5"/>
      <c r="J274" s="5">
        <v>0</v>
      </c>
      <c r="K274" s="6">
        <v>0</v>
      </c>
      <c r="L274" s="6">
        <v>0</v>
      </c>
      <c r="M274" s="5">
        <v>0</v>
      </c>
      <c r="N274" s="5"/>
      <c r="O274" s="5">
        <v>0</v>
      </c>
      <c r="P274" s="5">
        <v>0</v>
      </c>
      <c r="Q274" s="5">
        <v>0</v>
      </c>
      <c r="R274" s="5">
        <v>0</v>
      </c>
      <c r="S274" s="5">
        <v>0</v>
      </c>
      <c r="T274" s="5">
        <v>0</v>
      </c>
      <c r="U274" s="5">
        <v>0</v>
      </c>
      <c r="V274" s="5">
        <v>0</v>
      </c>
      <c r="W274" s="5"/>
      <c r="X274" s="6">
        <v>0</v>
      </c>
      <c r="Y274" s="6">
        <v>0</v>
      </c>
      <c r="Z274" s="6"/>
      <c r="AA274" s="6"/>
      <c r="AB274" s="6">
        <v>0</v>
      </c>
      <c r="AC274" s="6">
        <v>0</v>
      </c>
      <c r="AD274" s="6">
        <v>0</v>
      </c>
      <c r="AE274" s="6">
        <v>0</v>
      </c>
      <c r="AF274" s="6"/>
      <c r="AG274" s="6"/>
      <c r="AH274" s="6"/>
      <c r="AI274" s="6">
        <f t="shared" si="12"/>
        <v>0.625</v>
      </c>
      <c r="AJ274" s="4" t="s">
        <v>38</v>
      </c>
    </row>
    <row r="275" spans="1:36" hidden="1" x14ac:dyDescent="0.3">
      <c r="A275" s="2" t="s">
        <v>147</v>
      </c>
      <c r="B275" s="3" t="s">
        <v>169</v>
      </c>
      <c r="C275" s="4" t="s">
        <v>27</v>
      </c>
      <c r="D275" s="4" t="s">
        <v>32</v>
      </c>
      <c r="E275" s="4">
        <v>2015</v>
      </c>
      <c r="F275" s="5">
        <v>0</v>
      </c>
      <c r="G275" s="5">
        <v>0</v>
      </c>
      <c r="H275" s="5"/>
      <c r="I275" s="5"/>
      <c r="J275" s="5">
        <v>0</v>
      </c>
      <c r="K275" s="6">
        <v>0</v>
      </c>
      <c r="L275" s="6">
        <v>0</v>
      </c>
      <c r="M275" s="5">
        <v>158.1</v>
      </c>
      <c r="N275" s="5"/>
      <c r="O275" s="5">
        <v>0</v>
      </c>
      <c r="P275" s="5">
        <v>195.4</v>
      </c>
      <c r="Q275" s="5">
        <v>0</v>
      </c>
      <c r="R275" s="5">
        <v>0</v>
      </c>
      <c r="S275" s="5">
        <v>0</v>
      </c>
      <c r="T275" s="5">
        <v>0</v>
      </c>
      <c r="U275" s="5">
        <v>0</v>
      </c>
      <c r="V275" s="5">
        <v>0</v>
      </c>
      <c r="W275" s="5"/>
      <c r="X275" s="6">
        <v>0</v>
      </c>
      <c r="Y275" s="6">
        <v>0</v>
      </c>
      <c r="Z275" s="6"/>
      <c r="AA275" s="6"/>
      <c r="AB275" s="6">
        <v>0</v>
      </c>
      <c r="AC275" s="6">
        <v>0</v>
      </c>
      <c r="AD275" s="6">
        <v>0</v>
      </c>
      <c r="AE275" s="6">
        <v>0</v>
      </c>
      <c r="AF275" s="6"/>
      <c r="AG275" s="6"/>
      <c r="AH275" s="6"/>
      <c r="AI275" s="6">
        <f t="shared" si="12"/>
        <v>353.5</v>
      </c>
      <c r="AJ275" s="4" t="s">
        <v>29</v>
      </c>
    </row>
    <row r="276" spans="1:36" ht="31.2" hidden="1" x14ac:dyDescent="0.3">
      <c r="A276" s="10" t="s">
        <v>147</v>
      </c>
      <c r="B276" s="10" t="s">
        <v>249</v>
      </c>
      <c r="C276" s="10" t="s">
        <v>204</v>
      </c>
      <c r="D276" s="10" t="s">
        <v>28</v>
      </c>
      <c r="E276" s="10">
        <v>2015</v>
      </c>
      <c r="F276" s="11">
        <v>1</v>
      </c>
      <c r="G276" s="5">
        <v>0</v>
      </c>
      <c r="H276" s="5"/>
      <c r="I276" s="5"/>
      <c r="J276" s="12">
        <v>0</v>
      </c>
      <c r="K276" s="11">
        <v>0</v>
      </c>
      <c r="L276" s="12">
        <v>0</v>
      </c>
      <c r="M276" s="12">
        <v>0</v>
      </c>
      <c r="N276" s="12"/>
      <c r="O276" s="12">
        <v>0</v>
      </c>
      <c r="P276" s="12">
        <v>0</v>
      </c>
      <c r="Q276" s="12">
        <v>0</v>
      </c>
      <c r="R276" s="12">
        <v>0</v>
      </c>
      <c r="S276" s="9">
        <v>0</v>
      </c>
      <c r="T276" s="12">
        <v>0</v>
      </c>
      <c r="U276" s="12">
        <v>0</v>
      </c>
      <c r="V276" s="12">
        <v>0</v>
      </c>
      <c r="W276" s="12"/>
      <c r="X276" s="12">
        <v>0</v>
      </c>
      <c r="Y276" s="12">
        <v>0</v>
      </c>
      <c r="Z276" s="12"/>
      <c r="AA276" s="12"/>
      <c r="AB276" s="12">
        <v>0</v>
      </c>
      <c r="AC276" s="12">
        <v>0</v>
      </c>
      <c r="AD276" s="12">
        <v>0</v>
      </c>
      <c r="AE276" s="12">
        <v>0</v>
      </c>
      <c r="AF276" s="12"/>
      <c r="AG276" s="12"/>
      <c r="AH276" s="12"/>
      <c r="AI276" s="6">
        <f t="shared" si="12"/>
        <v>1</v>
      </c>
      <c r="AJ276" s="10" t="s">
        <v>38</v>
      </c>
    </row>
    <row r="277" spans="1:36" ht="31.2" hidden="1" x14ac:dyDescent="0.3">
      <c r="A277" s="10" t="s">
        <v>147</v>
      </c>
      <c r="B277" s="10" t="s">
        <v>280</v>
      </c>
      <c r="C277" s="10" t="s">
        <v>204</v>
      </c>
      <c r="D277" s="10" t="s">
        <v>28</v>
      </c>
      <c r="E277" s="10">
        <v>2015</v>
      </c>
      <c r="F277" s="11">
        <v>0</v>
      </c>
      <c r="G277" s="5">
        <v>0</v>
      </c>
      <c r="H277" s="5"/>
      <c r="I277" s="5"/>
      <c r="J277" s="12">
        <v>0</v>
      </c>
      <c r="K277" s="11">
        <v>24</v>
      </c>
      <c r="L277" s="12">
        <v>0</v>
      </c>
      <c r="M277" s="12">
        <v>0</v>
      </c>
      <c r="N277" s="12"/>
      <c r="O277" s="12">
        <v>0</v>
      </c>
      <c r="P277" s="12">
        <v>0</v>
      </c>
      <c r="Q277" s="12">
        <v>0</v>
      </c>
      <c r="R277" s="12">
        <v>0</v>
      </c>
      <c r="S277" s="9">
        <v>0</v>
      </c>
      <c r="T277" s="12">
        <v>0</v>
      </c>
      <c r="U277" s="12">
        <v>0</v>
      </c>
      <c r="V277" s="12">
        <v>0</v>
      </c>
      <c r="W277" s="12"/>
      <c r="X277" s="12">
        <v>0</v>
      </c>
      <c r="Y277" s="12">
        <v>0</v>
      </c>
      <c r="Z277" s="12"/>
      <c r="AA277" s="12"/>
      <c r="AB277" s="12">
        <v>0</v>
      </c>
      <c r="AC277" s="12">
        <v>0</v>
      </c>
      <c r="AD277" s="12">
        <v>0</v>
      </c>
      <c r="AE277" s="12">
        <v>0</v>
      </c>
      <c r="AF277" s="12"/>
      <c r="AG277" s="12"/>
      <c r="AH277" s="12"/>
      <c r="AI277" s="6">
        <f t="shared" si="12"/>
        <v>24</v>
      </c>
      <c r="AJ277" s="10" t="s">
        <v>58</v>
      </c>
    </row>
    <row r="278" spans="1:36" ht="46.8" hidden="1" x14ac:dyDescent="0.3">
      <c r="A278" s="10" t="s">
        <v>147</v>
      </c>
      <c r="B278" s="10" t="s">
        <v>284</v>
      </c>
      <c r="C278" s="10" t="s">
        <v>204</v>
      </c>
      <c r="D278" s="10" t="s">
        <v>28</v>
      </c>
      <c r="E278" s="10">
        <v>2015</v>
      </c>
      <c r="F278" s="11">
        <v>1</v>
      </c>
      <c r="G278" s="5">
        <v>0</v>
      </c>
      <c r="H278" s="5"/>
      <c r="I278" s="5"/>
      <c r="J278" s="12">
        <v>0</v>
      </c>
      <c r="K278" s="11">
        <v>0</v>
      </c>
      <c r="L278" s="12">
        <v>0</v>
      </c>
      <c r="M278" s="12">
        <v>0</v>
      </c>
      <c r="N278" s="12"/>
      <c r="O278" s="12">
        <v>0</v>
      </c>
      <c r="P278" s="12">
        <v>0</v>
      </c>
      <c r="Q278" s="12">
        <v>0</v>
      </c>
      <c r="R278" s="12">
        <v>0</v>
      </c>
      <c r="S278" s="9">
        <v>0</v>
      </c>
      <c r="T278" s="12">
        <v>0</v>
      </c>
      <c r="U278" s="12">
        <v>0</v>
      </c>
      <c r="V278" s="12">
        <v>0</v>
      </c>
      <c r="W278" s="12"/>
      <c r="X278" s="12">
        <v>0</v>
      </c>
      <c r="Y278" s="12">
        <v>0</v>
      </c>
      <c r="Z278" s="12"/>
      <c r="AA278" s="12"/>
      <c r="AB278" s="12">
        <v>0</v>
      </c>
      <c r="AC278" s="12">
        <v>0</v>
      </c>
      <c r="AD278" s="12">
        <v>0</v>
      </c>
      <c r="AE278" s="12">
        <v>0</v>
      </c>
      <c r="AF278" s="12"/>
      <c r="AG278" s="12"/>
      <c r="AH278" s="12"/>
      <c r="AI278" s="6">
        <f t="shared" si="12"/>
        <v>1</v>
      </c>
      <c r="AJ278" s="10" t="s">
        <v>38</v>
      </c>
    </row>
    <row r="279" spans="1:36" ht="62.4" hidden="1" x14ac:dyDescent="0.3">
      <c r="A279" s="10" t="s">
        <v>147</v>
      </c>
      <c r="B279" s="10" t="s">
        <v>287</v>
      </c>
      <c r="C279" s="10" t="s">
        <v>204</v>
      </c>
      <c r="D279" s="10" t="s">
        <v>28</v>
      </c>
      <c r="E279" s="10">
        <v>2015</v>
      </c>
      <c r="F279" s="11">
        <v>3</v>
      </c>
      <c r="G279" s="5">
        <v>0</v>
      </c>
      <c r="H279" s="5"/>
      <c r="I279" s="5"/>
      <c r="J279" s="12">
        <v>0</v>
      </c>
      <c r="K279" s="11">
        <v>0</v>
      </c>
      <c r="L279" s="12">
        <v>0</v>
      </c>
      <c r="M279" s="12">
        <v>0</v>
      </c>
      <c r="N279" s="12"/>
      <c r="O279" s="12">
        <v>0</v>
      </c>
      <c r="P279" s="12">
        <v>0</v>
      </c>
      <c r="Q279" s="12">
        <v>0</v>
      </c>
      <c r="R279" s="12">
        <v>0</v>
      </c>
      <c r="S279" s="9">
        <v>0</v>
      </c>
      <c r="T279" s="12">
        <v>0</v>
      </c>
      <c r="U279" s="12">
        <v>0</v>
      </c>
      <c r="V279" s="12">
        <v>0</v>
      </c>
      <c r="W279" s="12"/>
      <c r="X279" s="12">
        <v>0</v>
      </c>
      <c r="Y279" s="12">
        <v>0</v>
      </c>
      <c r="Z279" s="12"/>
      <c r="AA279" s="12"/>
      <c r="AB279" s="12">
        <v>0</v>
      </c>
      <c r="AC279" s="12">
        <v>0</v>
      </c>
      <c r="AD279" s="12">
        <v>0</v>
      </c>
      <c r="AE279" s="12">
        <v>0</v>
      </c>
      <c r="AF279" s="12"/>
      <c r="AG279" s="12"/>
      <c r="AH279" s="12"/>
      <c r="AI279" s="6">
        <f t="shared" si="12"/>
        <v>3</v>
      </c>
      <c r="AJ279" s="10" t="s">
        <v>58</v>
      </c>
    </row>
    <row r="280" spans="1:36" ht="46.8" hidden="1" x14ac:dyDescent="0.3">
      <c r="A280" s="10" t="s">
        <v>147</v>
      </c>
      <c r="B280" s="10" t="s">
        <v>284</v>
      </c>
      <c r="C280" s="10" t="s">
        <v>204</v>
      </c>
      <c r="D280" s="10" t="s">
        <v>32</v>
      </c>
      <c r="E280" s="10">
        <v>2015</v>
      </c>
      <c r="F280" s="11">
        <v>176.11</v>
      </c>
      <c r="G280" s="5">
        <v>0</v>
      </c>
      <c r="H280" s="5"/>
      <c r="I280" s="5"/>
      <c r="J280" s="12">
        <v>26.24</v>
      </c>
      <c r="K280" s="11">
        <v>0</v>
      </c>
      <c r="L280" s="12">
        <v>0</v>
      </c>
      <c r="M280" s="12">
        <v>0</v>
      </c>
      <c r="N280" s="12"/>
      <c r="O280" s="12">
        <v>0</v>
      </c>
      <c r="P280" s="12">
        <v>0</v>
      </c>
      <c r="Q280" s="12">
        <v>0</v>
      </c>
      <c r="R280" s="12">
        <v>0</v>
      </c>
      <c r="S280" s="9">
        <v>0</v>
      </c>
      <c r="T280" s="12">
        <v>0</v>
      </c>
      <c r="U280" s="12">
        <v>0</v>
      </c>
      <c r="V280" s="12">
        <v>0</v>
      </c>
      <c r="W280" s="12"/>
      <c r="X280" s="12">
        <v>0</v>
      </c>
      <c r="Y280" s="12">
        <v>0</v>
      </c>
      <c r="Z280" s="12"/>
      <c r="AA280" s="12"/>
      <c r="AB280" s="12">
        <v>0</v>
      </c>
      <c r="AC280" s="12">
        <v>0</v>
      </c>
      <c r="AD280" s="12">
        <v>0</v>
      </c>
      <c r="AE280" s="12">
        <v>0</v>
      </c>
      <c r="AF280" s="12"/>
      <c r="AG280" s="12"/>
      <c r="AH280" s="12"/>
      <c r="AI280" s="6">
        <f t="shared" si="12"/>
        <v>202.35000000000002</v>
      </c>
      <c r="AJ280" s="10" t="s">
        <v>239</v>
      </c>
    </row>
    <row r="281" spans="1:36" ht="31.2" hidden="1" x14ac:dyDescent="0.3">
      <c r="A281" s="10" t="s">
        <v>244</v>
      </c>
      <c r="B281" s="10" t="s">
        <v>323</v>
      </c>
      <c r="C281" s="10" t="s">
        <v>293</v>
      </c>
      <c r="D281" s="10" t="s">
        <v>28</v>
      </c>
      <c r="E281" s="10">
        <v>2015</v>
      </c>
      <c r="F281" s="11">
        <v>1.5</v>
      </c>
      <c r="G281" s="5">
        <v>0</v>
      </c>
      <c r="H281" s="5"/>
      <c r="I281" s="5"/>
      <c r="J281" s="12">
        <v>0</v>
      </c>
      <c r="K281" s="11">
        <v>0</v>
      </c>
      <c r="L281" s="12">
        <v>0</v>
      </c>
      <c r="M281" s="12">
        <v>0</v>
      </c>
      <c r="N281" s="12"/>
      <c r="O281" s="12">
        <v>0</v>
      </c>
      <c r="P281" s="12">
        <v>0</v>
      </c>
      <c r="Q281" s="11">
        <v>0</v>
      </c>
      <c r="R281" s="12">
        <v>0</v>
      </c>
      <c r="S281" s="12">
        <v>0</v>
      </c>
      <c r="T281" s="12">
        <v>0</v>
      </c>
      <c r="U281" s="12">
        <v>0</v>
      </c>
      <c r="V281" s="12">
        <v>0</v>
      </c>
      <c r="W281" s="12"/>
      <c r="X281" s="12">
        <v>0</v>
      </c>
      <c r="Y281" s="12">
        <v>0</v>
      </c>
      <c r="Z281" s="12"/>
      <c r="AA281" s="12"/>
      <c r="AB281" s="12">
        <v>0</v>
      </c>
      <c r="AC281" s="12">
        <v>0</v>
      </c>
      <c r="AD281" s="11">
        <v>0</v>
      </c>
      <c r="AE281" s="12">
        <v>0</v>
      </c>
      <c r="AF281" s="12"/>
      <c r="AG281" s="12"/>
      <c r="AH281" s="12"/>
      <c r="AI281" s="6">
        <f t="shared" si="12"/>
        <v>1.5</v>
      </c>
      <c r="AJ281" s="10" t="s">
        <v>294</v>
      </c>
    </row>
    <row r="282" spans="1:36" hidden="1" x14ac:dyDescent="0.3">
      <c r="A282" s="10" t="s">
        <v>117</v>
      </c>
      <c r="B282" s="10" t="s">
        <v>413</v>
      </c>
      <c r="C282" s="10" t="s">
        <v>364</v>
      </c>
      <c r="D282" s="10" t="s">
        <v>32</v>
      </c>
      <c r="E282" s="10">
        <v>2015</v>
      </c>
      <c r="F282" s="11">
        <v>0</v>
      </c>
      <c r="G282" s="5">
        <v>0</v>
      </c>
      <c r="H282" s="5"/>
      <c r="I282" s="5"/>
      <c r="J282" s="11">
        <v>0</v>
      </c>
      <c r="K282" s="11">
        <v>0</v>
      </c>
      <c r="L282" s="12">
        <v>0</v>
      </c>
      <c r="M282" s="12">
        <v>14</v>
      </c>
      <c r="N282" s="12"/>
      <c r="O282" s="12">
        <v>0</v>
      </c>
      <c r="P282" s="12">
        <v>0</v>
      </c>
      <c r="Q282" s="11">
        <v>0</v>
      </c>
      <c r="R282" s="12">
        <v>0</v>
      </c>
      <c r="S282" s="12">
        <v>0</v>
      </c>
      <c r="T282" s="12">
        <v>0</v>
      </c>
      <c r="U282" s="12">
        <v>7.4</v>
      </c>
      <c r="V282" s="12">
        <v>0</v>
      </c>
      <c r="W282" s="12"/>
      <c r="X282" s="12">
        <v>0</v>
      </c>
      <c r="Y282" s="12">
        <v>0</v>
      </c>
      <c r="Z282" s="12"/>
      <c r="AA282" s="12"/>
      <c r="AB282" s="11">
        <v>0</v>
      </c>
      <c r="AC282" s="12">
        <v>0</v>
      </c>
      <c r="AD282" s="12">
        <v>0</v>
      </c>
      <c r="AE282" s="12">
        <v>0</v>
      </c>
      <c r="AF282" s="12"/>
      <c r="AG282" s="12"/>
      <c r="AH282" s="12"/>
      <c r="AI282" s="6">
        <f t="shared" si="12"/>
        <v>21.4</v>
      </c>
      <c r="AJ282" s="10" t="s">
        <v>29</v>
      </c>
    </row>
    <row r="283" spans="1:36" ht="46.8" hidden="1" x14ac:dyDescent="0.3">
      <c r="A283" s="10" t="s">
        <v>147</v>
      </c>
      <c r="B283" s="10" t="s">
        <v>420</v>
      </c>
      <c r="C283" s="10" t="s">
        <v>364</v>
      </c>
      <c r="D283" s="10" t="s">
        <v>28</v>
      </c>
      <c r="E283" s="10">
        <v>2015</v>
      </c>
      <c r="F283" s="11">
        <v>1.5</v>
      </c>
      <c r="G283" s="5">
        <v>0</v>
      </c>
      <c r="H283" s="5"/>
      <c r="I283" s="5"/>
      <c r="J283" s="11">
        <v>0</v>
      </c>
      <c r="K283" s="11">
        <v>0</v>
      </c>
      <c r="L283" s="12">
        <v>0</v>
      </c>
      <c r="M283" s="12">
        <v>0</v>
      </c>
      <c r="N283" s="12"/>
      <c r="O283" s="12">
        <v>0</v>
      </c>
      <c r="P283" s="12">
        <v>0</v>
      </c>
      <c r="Q283" s="11">
        <v>0</v>
      </c>
      <c r="R283" s="12">
        <v>0</v>
      </c>
      <c r="S283" s="12">
        <v>0</v>
      </c>
      <c r="T283" s="12">
        <v>0</v>
      </c>
      <c r="U283" s="12">
        <v>0</v>
      </c>
      <c r="V283" s="12">
        <v>0</v>
      </c>
      <c r="W283" s="12"/>
      <c r="X283" s="12">
        <v>0</v>
      </c>
      <c r="Y283" s="12">
        <v>0</v>
      </c>
      <c r="Z283" s="12"/>
      <c r="AA283" s="12"/>
      <c r="AB283" s="11">
        <v>0</v>
      </c>
      <c r="AC283" s="12">
        <v>0</v>
      </c>
      <c r="AD283" s="12">
        <v>0</v>
      </c>
      <c r="AE283" s="12">
        <v>0</v>
      </c>
      <c r="AF283" s="12"/>
      <c r="AG283" s="12"/>
      <c r="AH283" s="12"/>
      <c r="AI283" s="6">
        <f t="shared" si="12"/>
        <v>1.5</v>
      </c>
      <c r="AJ283" s="10" t="s">
        <v>38</v>
      </c>
    </row>
    <row r="284" spans="1:36" ht="31.2" x14ac:dyDescent="0.3">
      <c r="A284" s="10" t="s">
        <v>206</v>
      </c>
      <c r="B284" s="10" t="s">
        <v>468</v>
      </c>
      <c r="C284" s="10" t="s">
        <v>467</v>
      </c>
      <c r="D284" s="10" t="s">
        <v>28</v>
      </c>
      <c r="E284" s="10">
        <v>2012</v>
      </c>
      <c r="F284" s="11">
        <v>0</v>
      </c>
      <c r="G284" s="5">
        <v>0</v>
      </c>
      <c r="H284" s="5"/>
      <c r="I284" s="5"/>
      <c r="J284" s="12">
        <v>66.099999999999994</v>
      </c>
      <c r="K284" s="11">
        <v>0</v>
      </c>
      <c r="L284" s="11">
        <v>0</v>
      </c>
      <c r="M284" s="12">
        <v>0</v>
      </c>
      <c r="N284" s="12"/>
      <c r="O284" s="12">
        <v>0</v>
      </c>
      <c r="P284" s="12">
        <v>180</v>
      </c>
      <c r="Q284" s="12">
        <v>0</v>
      </c>
      <c r="R284" s="12">
        <v>0</v>
      </c>
      <c r="S284" s="9">
        <v>0</v>
      </c>
      <c r="T284" s="12">
        <v>0</v>
      </c>
      <c r="U284" s="12">
        <v>0</v>
      </c>
      <c r="V284" s="12">
        <v>0</v>
      </c>
      <c r="W284" s="12"/>
      <c r="X284" s="6">
        <v>0</v>
      </c>
      <c r="Y284" s="6">
        <v>0</v>
      </c>
      <c r="Z284" s="6"/>
      <c r="AA284" s="6"/>
      <c r="AB284" s="6">
        <v>0</v>
      </c>
      <c r="AC284" s="6">
        <v>0</v>
      </c>
      <c r="AD284" s="6">
        <v>0</v>
      </c>
      <c r="AE284" s="6">
        <v>0</v>
      </c>
      <c r="AF284" s="6"/>
      <c r="AG284" s="6"/>
      <c r="AH284" s="6"/>
      <c r="AI284" s="6">
        <f t="shared" si="12"/>
        <v>246.1</v>
      </c>
      <c r="AJ284" s="10" t="s">
        <v>29</v>
      </c>
    </row>
    <row r="285" spans="1:36" hidden="1" x14ac:dyDescent="0.3">
      <c r="A285" s="10" t="s">
        <v>131</v>
      </c>
      <c r="B285" s="10" t="s">
        <v>531</v>
      </c>
      <c r="C285" s="10" t="s">
        <v>467</v>
      </c>
      <c r="D285" s="10" t="s">
        <v>28</v>
      </c>
      <c r="E285" s="10">
        <v>2015</v>
      </c>
      <c r="F285" s="11">
        <v>0</v>
      </c>
      <c r="G285" s="5">
        <v>0</v>
      </c>
      <c r="H285" s="5"/>
      <c r="I285" s="5"/>
      <c r="J285" s="12">
        <v>1089</v>
      </c>
      <c r="K285" s="11">
        <v>350</v>
      </c>
      <c r="L285" s="11">
        <v>0</v>
      </c>
      <c r="M285" s="12">
        <v>0</v>
      </c>
      <c r="N285" s="12"/>
      <c r="O285" s="12">
        <v>0</v>
      </c>
      <c r="P285" s="12">
        <v>70.8</v>
      </c>
      <c r="Q285" s="12">
        <v>0</v>
      </c>
      <c r="R285" s="12">
        <v>0</v>
      </c>
      <c r="S285" s="9">
        <v>0</v>
      </c>
      <c r="T285" s="12">
        <v>0</v>
      </c>
      <c r="U285" s="12">
        <v>0</v>
      </c>
      <c r="V285" s="12">
        <v>0</v>
      </c>
      <c r="W285" s="12"/>
      <c r="X285" s="6">
        <v>0</v>
      </c>
      <c r="Y285" s="6">
        <v>0</v>
      </c>
      <c r="Z285" s="6"/>
      <c r="AA285" s="6"/>
      <c r="AB285" s="6">
        <v>0</v>
      </c>
      <c r="AC285" s="6">
        <v>0</v>
      </c>
      <c r="AD285" s="6">
        <v>0</v>
      </c>
      <c r="AE285" s="6">
        <v>0</v>
      </c>
      <c r="AF285" s="6"/>
      <c r="AG285" s="6"/>
      <c r="AH285" s="6"/>
      <c r="AI285" s="6">
        <f t="shared" si="12"/>
        <v>1509.8</v>
      </c>
      <c r="AJ285" s="10" t="s">
        <v>29</v>
      </c>
    </row>
    <row r="286" spans="1:36" hidden="1" x14ac:dyDescent="0.3">
      <c r="A286" s="10" t="s">
        <v>131</v>
      </c>
      <c r="B286" s="10" t="s">
        <v>532</v>
      </c>
      <c r="C286" s="10" t="s">
        <v>467</v>
      </c>
      <c r="D286" s="10" t="s">
        <v>28</v>
      </c>
      <c r="E286" s="10">
        <v>2015</v>
      </c>
      <c r="F286" s="11">
        <v>0</v>
      </c>
      <c r="G286" s="5">
        <v>0</v>
      </c>
      <c r="H286" s="5"/>
      <c r="I286" s="5"/>
      <c r="J286" s="12">
        <v>1088.75</v>
      </c>
      <c r="K286" s="11">
        <v>350</v>
      </c>
      <c r="L286" s="11">
        <v>0</v>
      </c>
      <c r="M286" s="12">
        <v>0</v>
      </c>
      <c r="N286" s="12"/>
      <c r="O286" s="12">
        <v>0</v>
      </c>
      <c r="P286" s="12">
        <v>195</v>
      </c>
      <c r="Q286" s="12">
        <v>0</v>
      </c>
      <c r="R286" s="12">
        <v>0</v>
      </c>
      <c r="S286" s="9">
        <v>0</v>
      </c>
      <c r="T286" s="12">
        <v>0</v>
      </c>
      <c r="U286" s="12">
        <v>0</v>
      </c>
      <c r="V286" s="12">
        <v>0</v>
      </c>
      <c r="W286" s="12"/>
      <c r="X286" s="6">
        <v>0</v>
      </c>
      <c r="Y286" s="6">
        <v>0</v>
      </c>
      <c r="Z286" s="6"/>
      <c r="AA286" s="6"/>
      <c r="AB286" s="6">
        <v>0</v>
      </c>
      <c r="AC286" s="6">
        <v>0</v>
      </c>
      <c r="AD286" s="6">
        <v>0</v>
      </c>
      <c r="AE286" s="6">
        <v>0</v>
      </c>
      <c r="AF286" s="6"/>
      <c r="AG286" s="6"/>
      <c r="AH286" s="6"/>
      <c r="AI286" s="6">
        <f t="shared" si="12"/>
        <v>1633.75</v>
      </c>
      <c r="AJ286" s="10" t="s">
        <v>239</v>
      </c>
    </row>
    <row r="287" spans="1:36" ht="31.2" hidden="1" x14ac:dyDescent="0.3">
      <c r="A287" s="10" t="s">
        <v>147</v>
      </c>
      <c r="B287" s="10" t="s">
        <v>536</v>
      </c>
      <c r="C287" s="10" t="s">
        <v>467</v>
      </c>
      <c r="D287" s="10" t="s">
        <v>32</v>
      </c>
      <c r="E287" s="10">
        <v>2015</v>
      </c>
      <c r="F287" s="11">
        <v>150</v>
      </c>
      <c r="G287" s="5">
        <v>0</v>
      </c>
      <c r="H287" s="5"/>
      <c r="I287" s="5"/>
      <c r="J287" s="12">
        <v>80</v>
      </c>
      <c r="K287" s="11">
        <v>0</v>
      </c>
      <c r="L287" s="11">
        <v>0</v>
      </c>
      <c r="M287" s="12">
        <v>0</v>
      </c>
      <c r="N287" s="12"/>
      <c r="O287" s="12">
        <v>0</v>
      </c>
      <c r="P287" s="12">
        <v>0</v>
      </c>
      <c r="Q287" s="12">
        <v>0</v>
      </c>
      <c r="R287" s="12">
        <v>0</v>
      </c>
      <c r="S287" s="9">
        <v>0</v>
      </c>
      <c r="T287" s="12">
        <v>0</v>
      </c>
      <c r="U287" s="12">
        <v>0</v>
      </c>
      <c r="V287" s="12">
        <v>0</v>
      </c>
      <c r="W287" s="12"/>
      <c r="X287" s="6">
        <v>0</v>
      </c>
      <c r="Y287" s="6">
        <v>0</v>
      </c>
      <c r="Z287" s="6"/>
      <c r="AA287" s="6"/>
      <c r="AB287" s="6">
        <v>0</v>
      </c>
      <c r="AC287" s="6">
        <v>0</v>
      </c>
      <c r="AD287" s="6">
        <v>0</v>
      </c>
      <c r="AE287" s="6">
        <v>0</v>
      </c>
      <c r="AF287" s="6"/>
      <c r="AG287" s="6"/>
      <c r="AH287" s="6"/>
      <c r="AI287" s="6">
        <f t="shared" si="12"/>
        <v>230</v>
      </c>
      <c r="AJ287" s="10" t="s">
        <v>29</v>
      </c>
    </row>
    <row r="288" spans="1:36" ht="31.2" hidden="1" x14ac:dyDescent="0.3">
      <c r="A288" s="10" t="s">
        <v>147</v>
      </c>
      <c r="B288" s="10" t="s">
        <v>537</v>
      </c>
      <c r="C288" s="10" t="s">
        <v>467</v>
      </c>
      <c r="D288" s="10" t="s">
        <v>28</v>
      </c>
      <c r="E288" s="10">
        <v>2015</v>
      </c>
      <c r="F288" s="11">
        <v>2.25</v>
      </c>
      <c r="G288" s="5">
        <v>0</v>
      </c>
      <c r="H288" s="5"/>
      <c r="I288" s="5"/>
      <c r="J288" s="12">
        <v>0.1</v>
      </c>
      <c r="K288" s="11">
        <v>0</v>
      </c>
      <c r="L288" s="11">
        <v>0</v>
      </c>
      <c r="M288" s="12">
        <v>0</v>
      </c>
      <c r="N288" s="12"/>
      <c r="O288" s="12">
        <v>0</v>
      </c>
      <c r="P288" s="12">
        <v>0</v>
      </c>
      <c r="Q288" s="12">
        <v>0</v>
      </c>
      <c r="R288" s="12">
        <v>0</v>
      </c>
      <c r="S288" s="9">
        <v>0</v>
      </c>
      <c r="T288" s="12">
        <v>0</v>
      </c>
      <c r="U288" s="12">
        <v>0</v>
      </c>
      <c r="V288" s="12">
        <v>0</v>
      </c>
      <c r="W288" s="12"/>
      <c r="X288" s="6">
        <v>0</v>
      </c>
      <c r="Y288" s="6">
        <v>0</v>
      </c>
      <c r="Z288" s="6"/>
      <c r="AA288" s="6"/>
      <c r="AB288" s="6">
        <v>0</v>
      </c>
      <c r="AC288" s="6">
        <v>0</v>
      </c>
      <c r="AD288" s="6">
        <v>0</v>
      </c>
      <c r="AE288" s="6">
        <v>0</v>
      </c>
      <c r="AF288" s="6"/>
      <c r="AG288" s="6"/>
      <c r="AH288" s="6"/>
      <c r="AI288" s="6">
        <f t="shared" si="12"/>
        <v>2.35</v>
      </c>
      <c r="AJ288" s="10" t="s">
        <v>294</v>
      </c>
    </row>
    <row r="289" spans="1:36" hidden="1" x14ac:dyDescent="0.3">
      <c r="A289" s="10" t="s">
        <v>147</v>
      </c>
      <c r="B289" s="10" t="s">
        <v>552</v>
      </c>
      <c r="C289" s="10" t="s">
        <v>467</v>
      </c>
      <c r="D289" s="10" t="s">
        <v>32</v>
      </c>
      <c r="E289" s="10">
        <v>2015</v>
      </c>
      <c r="F289" s="11">
        <v>0</v>
      </c>
      <c r="G289" s="5">
        <v>0</v>
      </c>
      <c r="H289" s="5"/>
      <c r="I289" s="5"/>
      <c r="J289" s="12">
        <v>40</v>
      </c>
      <c r="K289" s="11">
        <v>0</v>
      </c>
      <c r="L289" s="11">
        <v>0</v>
      </c>
      <c r="M289" s="12">
        <v>0</v>
      </c>
      <c r="N289" s="12"/>
      <c r="O289" s="12">
        <v>0</v>
      </c>
      <c r="P289" s="12">
        <v>200</v>
      </c>
      <c r="Q289" s="12">
        <v>0</v>
      </c>
      <c r="R289" s="12">
        <v>0</v>
      </c>
      <c r="S289" s="9">
        <v>0</v>
      </c>
      <c r="T289" s="12">
        <v>0</v>
      </c>
      <c r="U289" s="12">
        <v>0</v>
      </c>
      <c r="V289" s="12">
        <v>0</v>
      </c>
      <c r="W289" s="12"/>
      <c r="X289" s="6">
        <v>0</v>
      </c>
      <c r="Y289" s="6">
        <v>0</v>
      </c>
      <c r="Z289" s="6"/>
      <c r="AA289" s="6"/>
      <c r="AB289" s="6">
        <v>0</v>
      </c>
      <c r="AC289" s="6">
        <v>0</v>
      </c>
      <c r="AD289" s="6">
        <v>0</v>
      </c>
      <c r="AE289" s="6">
        <v>0</v>
      </c>
      <c r="AF289" s="6"/>
      <c r="AG289" s="6"/>
      <c r="AH289" s="6"/>
      <c r="AI289" s="6">
        <f t="shared" si="12"/>
        <v>240</v>
      </c>
      <c r="AJ289" s="10" t="s">
        <v>29</v>
      </c>
    </row>
    <row r="290" spans="1:36" hidden="1" x14ac:dyDescent="0.3">
      <c r="A290" s="10" t="s">
        <v>147</v>
      </c>
      <c r="B290" s="10" t="s">
        <v>554</v>
      </c>
      <c r="C290" s="10" t="s">
        <v>467</v>
      </c>
      <c r="D290" s="10" t="s">
        <v>32</v>
      </c>
      <c r="E290" s="10">
        <v>2015</v>
      </c>
      <c r="F290" s="11">
        <v>0</v>
      </c>
      <c r="G290" s="5">
        <v>0</v>
      </c>
      <c r="H290" s="5"/>
      <c r="I290" s="5"/>
      <c r="J290" s="12">
        <v>40</v>
      </c>
      <c r="K290" s="11">
        <v>0</v>
      </c>
      <c r="L290" s="11">
        <v>0</v>
      </c>
      <c r="M290" s="12">
        <v>0</v>
      </c>
      <c r="N290" s="12"/>
      <c r="O290" s="12">
        <v>0</v>
      </c>
      <c r="P290" s="12">
        <v>200</v>
      </c>
      <c r="Q290" s="12">
        <v>0</v>
      </c>
      <c r="R290" s="12">
        <v>0</v>
      </c>
      <c r="S290" s="9">
        <v>0</v>
      </c>
      <c r="T290" s="12">
        <v>0</v>
      </c>
      <c r="U290" s="12">
        <v>0</v>
      </c>
      <c r="V290" s="12">
        <v>0</v>
      </c>
      <c r="W290" s="12"/>
      <c r="X290" s="6">
        <v>0</v>
      </c>
      <c r="Y290" s="6">
        <v>0</v>
      </c>
      <c r="Z290" s="6"/>
      <c r="AA290" s="6"/>
      <c r="AB290" s="6">
        <v>0</v>
      </c>
      <c r="AC290" s="6">
        <v>0</v>
      </c>
      <c r="AD290" s="6">
        <v>0</v>
      </c>
      <c r="AE290" s="6">
        <v>0</v>
      </c>
      <c r="AF290" s="6"/>
      <c r="AG290" s="6"/>
      <c r="AH290" s="6"/>
      <c r="AI290" s="6">
        <f t="shared" si="12"/>
        <v>240</v>
      </c>
      <c r="AJ290" s="10" t="s">
        <v>29</v>
      </c>
    </row>
    <row r="291" spans="1:36" x14ac:dyDescent="0.3">
      <c r="A291" s="10" t="s">
        <v>206</v>
      </c>
      <c r="B291" s="10" t="s">
        <v>207</v>
      </c>
      <c r="C291" s="10" t="s">
        <v>204</v>
      </c>
      <c r="D291" s="10" t="s">
        <v>32</v>
      </c>
      <c r="E291" s="10">
        <v>2015</v>
      </c>
      <c r="F291" s="11">
        <v>0</v>
      </c>
      <c r="G291" s="5">
        <v>0</v>
      </c>
      <c r="H291" s="5"/>
      <c r="I291" s="5"/>
      <c r="J291" s="12">
        <v>0</v>
      </c>
      <c r="K291" s="11">
        <v>0</v>
      </c>
      <c r="L291" s="12">
        <v>0</v>
      </c>
      <c r="M291" s="12">
        <v>4.4000000000000004</v>
      </c>
      <c r="N291" s="12"/>
      <c r="O291" s="12">
        <v>0</v>
      </c>
      <c r="P291" s="12">
        <v>0</v>
      </c>
      <c r="Q291" s="12">
        <v>0</v>
      </c>
      <c r="R291" s="12">
        <v>0</v>
      </c>
      <c r="S291" s="9">
        <v>0</v>
      </c>
      <c r="T291" s="12">
        <v>0</v>
      </c>
      <c r="U291" s="12">
        <v>2.2000000000000002</v>
      </c>
      <c r="V291" s="12">
        <v>0</v>
      </c>
      <c r="W291" s="12"/>
      <c r="X291" s="12">
        <v>0</v>
      </c>
      <c r="Y291" s="12">
        <v>0</v>
      </c>
      <c r="Z291" s="12"/>
      <c r="AA291" s="12"/>
      <c r="AB291" s="12">
        <v>0</v>
      </c>
      <c r="AC291" s="12">
        <v>0</v>
      </c>
      <c r="AD291" s="12">
        <v>0</v>
      </c>
      <c r="AE291" s="12">
        <v>0</v>
      </c>
      <c r="AF291" s="12"/>
      <c r="AG291" s="12"/>
      <c r="AH291" s="12"/>
      <c r="AI291" s="6">
        <f t="shared" si="12"/>
        <v>6.6000000000000005</v>
      </c>
      <c r="AJ291" s="10" t="s">
        <v>29</v>
      </c>
    </row>
    <row r="292" spans="1:36" ht="46.8" hidden="1" x14ac:dyDescent="0.3">
      <c r="A292" s="10" t="s">
        <v>75</v>
      </c>
      <c r="B292" s="10" t="s">
        <v>451</v>
      </c>
      <c r="C292" s="10" t="s">
        <v>446</v>
      </c>
      <c r="D292" s="10" t="s">
        <v>32</v>
      </c>
      <c r="E292" s="10">
        <v>2016</v>
      </c>
      <c r="F292" s="12">
        <v>0</v>
      </c>
      <c r="G292" s="5">
        <v>0</v>
      </c>
      <c r="H292" s="5">
        <v>0</v>
      </c>
      <c r="I292" s="5">
        <v>0</v>
      </c>
      <c r="J292" s="12">
        <v>2</v>
      </c>
      <c r="K292" s="11">
        <v>0</v>
      </c>
      <c r="L292" s="12">
        <v>0</v>
      </c>
      <c r="M292" s="12">
        <v>0</v>
      </c>
      <c r="N292" s="12">
        <v>0</v>
      </c>
      <c r="O292" s="12">
        <v>0</v>
      </c>
      <c r="P292" s="12">
        <v>0</v>
      </c>
      <c r="Q292" s="12">
        <v>0</v>
      </c>
      <c r="R292" s="12">
        <v>0</v>
      </c>
      <c r="S292" s="12">
        <v>0</v>
      </c>
      <c r="T292" s="12">
        <v>700</v>
      </c>
      <c r="U292" s="12">
        <v>0</v>
      </c>
      <c r="V292" s="12">
        <v>0</v>
      </c>
      <c r="W292" s="12">
        <v>0</v>
      </c>
      <c r="X292" s="12">
        <v>0</v>
      </c>
      <c r="Y292" s="12">
        <v>0</v>
      </c>
      <c r="Z292" s="12">
        <v>0</v>
      </c>
      <c r="AA292" s="12">
        <v>0</v>
      </c>
      <c r="AB292" s="12">
        <v>0</v>
      </c>
      <c r="AC292" s="12">
        <v>0</v>
      </c>
      <c r="AD292" s="12">
        <v>0</v>
      </c>
      <c r="AE292" s="12">
        <v>0</v>
      </c>
      <c r="AF292" s="12">
        <v>0</v>
      </c>
      <c r="AG292" s="12">
        <v>0</v>
      </c>
      <c r="AH292" s="12">
        <v>0</v>
      </c>
      <c r="AI292" s="6">
        <f t="shared" si="12"/>
        <v>702</v>
      </c>
      <c r="AJ292" s="10" t="s">
        <v>58</v>
      </c>
    </row>
    <row r="293" spans="1:36" ht="46.8" x14ac:dyDescent="0.3">
      <c r="A293" s="15" t="s">
        <v>95</v>
      </c>
      <c r="B293" s="92" t="s">
        <v>615</v>
      </c>
      <c r="C293" s="10" t="s">
        <v>204</v>
      </c>
      <c r="D293" s="15" t="s">
        <v>32</v>
      </c>
      <c r="E293" s="10">
        <v>2016</v>
      </c>
      <c r="F293" s="11">
        <v>0</v>
      </c>
      <c r="G293" s="5">
        <v>0</v>
      </c>
      <c r="H293" s="5">
        <v>0</v>
      </c>
      <c r="I293" s="15">
        <v>110</v>
      </c>
      <c r="J293" s="5">
        <v>0</v>
      </c>
      <c r="K293" s="5">
        <v>0</v>
      </c>
      <c r="L293" s="5">
        <v>0</v>
      </c>
      <c r="M293" s="5">
        <v>0</v>
      </c>
      <c r="N293" s="12">
        <v>0</v>
      </c>
      <c r="O293" s="12">
        <v>0</v>
      </c>
      <c r="P293" s="12">
        <v>0</v>
      </c>
      <c r="Q293" s="12">
        <v>0</v>
      </c>
      <c r="R293" s="12">
        <v>0</v>
      </c>
      <c r="S293" s="9">
        <v>0</v>
      </c>
      <c r="T293" s="12">
        <v>0</v>
      </c>
      <c r="U293" s="12">
        <v>0</v>
      </c>
      <c r="V293" s="12">
        <v>0</v>
      </c>
      <c r="W293" s="12">
        <v>0</v>
      </c>
      <c r="X293" s="12">
        <v>0</v>
      </c>
      <c r="Y293" s="12">
        <v>0</v>
      </c>
      <c r="Z293" s="10">
        <v>0</v>
      </c>
      <c r="AA293" s="12">
        <v>0</v>
      </c>
      <c r="AB293" s="12">
        <v>0</v>
      </c>
      <c r="AC293" s="12">
        <v>0</v>
      </c>
      <c r="AD293" s="12">
        <v>0</v>
      </c>
      <c r="AE293" s="12">
        <v>0</v>
      </c>
      <c r="AF293" s="6">
        <v>0</v>
      </c>
      <c r="AG293" s="6">
        <v>0</v>
      </c>
      <c r="AH293" s="6">
        <v>0</v>
      </c>
      <c r="AI293" s="6">
        <f t="shared" si="12"/>
        <v>110</v>
      </c>
      <c r="AJ293" s="10" t="s">
        <v>29</v>
      </c>
    </row>
    <row r="294" spans="1:36" hidden="1" x14ac:dyDescent="0.3">
      <c r="A294" s="10" t="s">
        <v>75</v>
      </c>
      <c r="B294" s="3" t="s">
        <v>77</v>
      </c>
      <c r="C294" s="3" t="s">
        <v>27</v>
      </c>
      <c r="D294" s="4" t="s">
        <v>32</v>
      </c>
      <c r="E294" s="4">
        <v>2016</v>
      </c>
      <c r="F294" s="5">
        <v>0</v>
      </c>
      <c r="G294" s="5">
        <v>0</v>
      </c>
      <c r="H294" s="5">
        <v>0</v>
      </c>
      <c r="I294" s="5">
        <v>0</v>
      </c>
      <c r="J294" s="5">
        <v>0</v>
      </c>
      <c r="K294" s="6">
        <v>0</v>
      </c>
      <c r="L294" s="6">
        <v>0</v>
      </c>
      <c r="M294" s="5">
        <v>51.56</v>
      </c>
      <c r="N294" s="12">
        <v>0</v>
      </c>
      <c r="O294" s="5">
        <v>0</v>
      </c>
      <c r="P294" s="5">
        <v>0</v>
      </c>
      <c r="Q294" s="5">
        <v>0</v>
      </c>
      <c r="R294" s="5">
        <v>0</v>
      </c>
      <c r="S294" s="5">
        <v>0</v>
      </c>
      <c r="T294" s="5">
        <v>0</v>
      </c>
      <c r="U294" s="5">
        <v>15</v>
      </c>
      <c r="V294" s="5">
        <v>0</v>
      </c>
      <c r="W294" s="12">
        <v>0</v>
      </c>
      <c r="X294" s="6">
        <v>0</v>
      </c>
      <c r="Y294" s="6">
        <v>0</v>
      </c>
      <c r="Z294" s="12">
        <v>0</v>
      </c>
      <c r="AA294" s="12">
        <v>0</v>
      </c>
      <c r="AB294" s="6">
        <v>0</v>
      </c>
      <c r="AC294" s="6">
        <v>0</v>
      </c>
      <c r="AD294" s="6">
        <v>0</v>
      </c>
      <c r="AE294" s="6">
        <v>0</v>
      </c>
      <c r="AF294" s="12">
        <v>0</v>
      </c>
      <c r="AG294" s="12">
        <v>0</v>
      </c>
      <c r="AH294" s="12">
        <v>0</v>
      </c>
      <c r="AI294" s="6">
        <f>SUM(F294:AH294)</f>
        <v>66.56</v>
      </c>
      <c r="AJ294" s="4" t="s">
        <v>29</v>
      </c>
    </row>
    <row r="295" spans="1:36" x14ac:dyDescent="0.3">
      <c r="A295" s="10" t="s">
        <v>84</v>
      </c>
      <c r="B295" s="10" t="s">
        <v>225</v>
      </c>
      <c r="C295" s="10" t="s">
        <v>204</v>
      </c>
      <c r="D295" s="10" t="s">
        <v>40</v>
      </c>
      <c r="E295" s="10">
        <v>2016</v>
      </c>
      <c r="F295" s="11">
        <v>0</v>
      </c>
      <c r="G295" s="5">
        <v>0</v>
      </c>
      <c r="H295" s="5">
        <v>0</v>
      </c>
      <c r="I295" s="5">
        <v>0</v>
      </c>
      <c r="J295" s="12">
        <v>0</v>
      </c>
      <c r="K295" s="11">
        <v>0</v>
      </c>
      <c r="L295" s="12">
        <v>0</v>
      </c>
      <c r="M295" s="12">
        <v>7.2149999999999999</v>
      </c>
      <c r="N295" s="12">
        <v>0</v>
      </c>
      <c r="O295" s="12">
        <v>0</v>
      </c>
      <c r="P295" s="12">
        <v>0</v>
      </c>
      <c r="Q295" s="12">
        <v>0</v>
      </c>
      <c r="R295" s="12">
        <v>0</v>
      </c>
      <c r="S295" s="9">
        <v>0</v>
      </c>
      <c r="T295" s="12">
        <v>0</v>
      </c>
      <c r="U295" s="12">
        <v>4.8849999999999998</v>
      </c>
      <c r="V295" s="12">
        <v>0</v>
      </c>
      <c r="W295" s="12">
        <v>0</v>
      </c>
      <c r="X295" s="12">
        <v>0</v>
      </c>
      <c r="Y295" s="12">
        <v>0</v>
      </c>
      <c r="Z295" s="12">
        <v>0</v>
      </c>
      <c r="AA295" s="12">
        <v>0</v>
      </c>
      <c r="AB295" s="12">
        <v>0</v>
      </c>
      <c r="AC295" s="12">
        <v>0</v>
      </c>
      <c r="AD295" s="12">
        <v>0</v>
      </c>
      <c r="AE295" s="12">
        <v>0</v>
      </c>
      <c r="AF295" s="12">
        <v>0</v>
      </c>
      <c r="AG295" s="12">
        <v>0</v>
      </c>
      <c r="AH295" s="12">
        <v>0</v>
      </c>
      <c r="AI295" s="6">
        <f t="shared" ref="AI295:AI301" si="13">SUM(F295:AE295)</f>
        <v>12.1</v>
      </c>
      <c r="AJ295" s="10" t="s">
        <v>29</v>
      </c>
    </row>
    <row r="296" spans="1:36" ht="31.2" x14ac:dyDescent="0.3">
      <c r="A296" s="10" t="s">
        <v>95</v>
      </c>
      <c r="B296" s="10" t="s">
        <v>232</v>
      </c>
      <c r="C296" s="10" t="s">
        <v>204</v>
      </c>
      <c r="D296" s="10" t="s">
        <v>32</v>
      </c>
      <c r="E296" s="10">
        <v>2016</v>
      </c>
      <c r="F296" s="11">
        <v>110</v>
      </c>
      <c r="G296" s="5">
        <v>0</v>
      </c>
      <c r="H296" s="5">
        <v>0</v>
      </c>
      <c r="I296" s="5">
        <v>0</v>
      </c>
      <c r="J296" s="12">
        <v>25</v>
      </c>
      <c r="K296" s="11">
        <v>0</v>
      </c>
      <c r="L296" s="12">
        <v>0</v>
      </c>
      <c r="M296" s="12">
        <v>0</v>
      </c>
      <c r="N296" s="12">
        <v>0</v>
      </c>
      <c r="O296" s="12">
        <v>0</v>
      </c>
      <c r="P296" s="12">
        <v>0</v>
      </c>
      <c r="Q296" s="12">
        <v>0</v>
      </c>
      <c r="R296" s="12">
        <v>0</v>
      </c>
      <c r="S296" s="9">
        <v>0</v>
      </c>
      <c r="T296" s="12">
        <v>0</v>
      </c>
      <c r="U296" s="12">
        <v>0</v>
      </c>
      <c r="V296" s="12">
        <v>0</v>
      </c>
      <c r="W296" s="12">
        <v>0</v>
      </c>
      <c r="X296" s="12">
        <v>0</v>
      </c>
      <c r="Y296" s="12">
        <v>0</v>
      </c>
      <c r="Z296" s="12">
        <v>0</v>
      </c>
      <c r="AA296" s="12">
        <v>0</v>
      </c>
      <c r="AB296" s="12">
        <v>0</v>
      </c>
      <c r="AC296" s="12">
        <v>0</v>
      </c>
      <c r="AD296" s="12">
        <v>0</v>
      </c>
      <c r="AE296" s="12">
        <v>0</v>
      </c>
      <c r="AF296" s="12">
        <v>0</v>
      </c>
      <c r="AG296" s="12">
        <v>0</v>
      </c>
      <c r="AH296" s="12">
        <v>0</v>
      </c>
      <c r="AI296" s="6">
        <f t="shared" si="13"/>
        <v>135</v>
      </c>
      <c r="AJ296" s="10" t="s">
        <v>209</v>
      </c>
    </row>
    <row r="297" spans="1:36" x14ac:dyDescent="0.3">
      <c r="A297" s="15" t="s">
        <v>62</v>
      </c>
      <c r="B297" s="92" t="s">
        <v>638</v>
      </c>
      <c r="C297" s="10" t="s">
        <v>467</v>
      </c>
      <c r="D297" s="10" t="s">
        <v>32</v>
      </c>
      <c r="E297" s="10">
        <v>2018</v>
      </c>
      <c r="F297" s="15">
        <v>0</v>
      </c>
      <c r="G297" s="15">
        <v>0</v>
      </c>
      <c r="H297" s="15">
        <v>0</v>
      </c>
      <c r="I297" s="15">
        <v>0</v>
      </c>
      <c r="J297" s="15">
        <v>0</v>
      </c>
      <c r="K297" s="15">
        <v>0</v>
      </c>
      <c r="L297" s="15">
        <v>0</v>
      </c>
      <c r="M297" s="15">
        <v>240</v>
      </c>
      <c r="N297" s="12">
        <v>0</v>
      </c>
      <c r="O297" s="15">
        <v>0</v>
      </c>
      <c r="P297" s="15">
        <v>0</v>
      </c>
      <c r="Q297" s="15">
        <v>0</v>
      </c>
      <c r="R297" s="15">
        <v>0</v>
      </c>
      <c r="S297" s="15">
        <v>0</v>
      </c>
      <c r="T297" s="15">
        <v>0</v>
      </c>
      <c r="U297" s="15">
        <v>0</v>
      </c>
      <c r="V297" s="15">
        <v>0</v>
      </c>
      <c r="W297" s="12">
        <v>0</v>
      </c>
      <c r="X297" s="15">
        <v>0</v>
      </c>
      <c r="Y297" s="15">
        <v>0</v>
      </c>
      <c r="Z297" s="10">
        <v>0</v>
      </c>
      <c r="AA297" s="12">
        <v>0</v>
      </c>
      <c r="AB297" s="15">
        <v>0</v>
      </c>
      <c r="AC297" s="15">
        <v>0</v>
      </c>
      <c r="AD297" s="15">
        <v>0</v>
      </c>
      <c r="AE297" s="15">
        <v>0</v>
      </c>
      <c r="AF297" s="6">
        <v>0</v>
      </c>
      <c r="AG297" s="6">
        <v>0</v>
      </c>
      <c r="AH297" s="6">
        <v>0</v>
      </c>
      <c r="AI297" s="6">
        <f t="shared" si="13"/>
        <v>240</v>
      </c>
      <c r="AJ297" s="15" t="s">
        <v>29</v>
      </c>
    </row>
    <row r="298" spans="1:36" x14ac:dyDescent="0.3">
      <c r="A298" s="10" t="s">
        <v>45</v>
      </c>
      <c r="B298" s="10" t="s">
        <v>449</v>
      </c>
      <c r="C298" s="10" t="s">
        <v>446</v>
      </c>
      <c r="D298" s="10" t="s">
        <v>28</v>
      </c>
      <c r="E298" s="10">
        <v>2016</v>
      </c>
      <c r="F298" s="12">
        <v>0.35</v>
      </c>
      <c r="G298" s="5">
        <v>0</v>
      </c>
      <c r="H298" s="5">
        <v>0</v>
      </c>
      <c r="I298" s="5">
        <v>0</v>
      </c>
      <c r="J298" s="12">
        <v>0</v>
      </c>
      <c r="K298" s="11">
        <v>0</v>
      </c>
      <c r="L298" s="12">
        <v>0</v>
      </c>
      <c r="M298" s="12">
        <v>0</v>
      </c>
      <c r="N298" s="12">
        <v>0</v>
      </c>
      <c r="O298" s="12">
        <v>0</v>
      </c>
      <c r="P298" s="12">
        <v>0</v>
      </c>
      <c r="Q298" s="12">
        <v>0</v>
      </c>
      <c r="R298" s="12">
        <v>0</v>
      </c>
      <c r="S298" s="12">
        <v>0</v>
      </c>
      <c r="T298" s="12">
        <v>0</v>
      </c>
      <c r="U298" s="12">
        <v>0</v>
      </c>
      <c r="V298" s="12">
        <v>0</v>
      </c>
      <c r="W298" s="12">
        <v>0</v>
      </c>
      <c r="X298" s="12">
        <v>0</v>
      </c>
      <c r="Y298" s="12">
        <v>0</v>
      </c>
      <c r="Z298" s="12">
        <v>0</v>
      </c>
      <c r="AA298" s="12">
        <v>0</v>
      </c>
      <c r="AB298" s="12">
        <v>0</v>
      </c>
      <c r="AC298" s="12">
        <v>0</v>
      </c>
      <c r="AD298" s="12">
        <v>0</v>
      </c>
      <c r="AE298" s="12">
        <v>0</v>
      </c>
      <c r="AF298" s="12">
        <v>0</v>
      </c>
      <c r="AG298" s="12">
        <v>0</v>
      </c>
      <c r="AH298" s="12">
        <v>0</v>
      </c>
      <c r="AI298" s="6">
        <f t="shared" si="13"/>
        <v>0.35</v>
      </c>
      <c r="AJ298" s="10" t="s">
        <v>294</v>
      </c>
    </row>
    <row r="299" spans="1:36" ht="30" customHeight="1" x14ac:dyDescent="0.3">
      <c r="A299" s="10" t="s">
        <v>185</v>
      </c>
      <c r="B299" s="10" t="s">
        <v>563</v>
      </c>
      <c r="C299" s="10" t="s">
        <v>467</v>
      </c>
      <c r="D299" s="10" t="s">
        <v>32</v>
      </c>
      <c r="E299" s="10">
        <v>2023</v>
      </c>
      <c r="F299" s="11">
        <v>0</v>
      </c>
      <c r="G299" s="5">
        <v>0</v>
      </c>
      <c r="H299" s="5">
        <v>0</v>
      </c>
      <c r="I299" s="5">
        <v>0</v>
      </c>
      <c r="J299" s="12">
        <v>0</v>
      </c>
      <c r="K299" s="11">
        <v>0</v>
      </c>
      <c r="L299" s="11">
        <v>0</v>
      </c>
      <c r="M299" s="12">
        <v>19.5</v>
      </c>
      <c r="N299" s="12">
        <v>0</v>
      </c>
      <c r="O299" s="12">
        <v>0</v>
      </c>
      <c r="P299" s="12">
        <v>0</v>
      </c>
      <c r="Q299" s="12">
        <v>0</v>
      </c>
      <c r="R299" s="12">
        <v>0</v>
      </c>
      <c r="S299" s="9">
        <v>0</v>
      </c>
      <c r="T299" s="12">
        <v>0</v>
      </c>
      <c r="U299" s="12">
        <v>187.5</v>
      </c>
      <c r="V299" s="12">
        <v>0</v>
      </c>
      <c r="W299" s="12">
        <v>0</v>
      </c>
      <c r="X299" s="6">
        <v>0</v>
      </c>
      <c r="Y299" s="6">
        <v>0</v>
      </c>
      <c r="Z299" s="12">
        <v>0</v>
      </c>
      <c r="AA299" s="12">
        <v>0</v>
      </c>
      <c r="AB299" s="6">
        <v>0</v>
      </c>
      <c r="AC299" s="6">
        <v>0</v>
      </c>
      <c r="AD299" s="6">
        <v>0</v>
      </c>
      <c r="AE299" s="6">
        <v>0</v>
      </c>
      <c r="AF299" s="12">
        <v>0</v>
      </c>
      <c r="AG299" s="12">
        <v>0</v>
      </c>
      <c r="AH299" s="12">
        <v>0</v>
      </c>
      <c r="AI299" s="6">
        <f t="shared" si="13"/>
        <v>207</v>
      </c>
      <c r="AJ299" s="10" t="s">
        <v>29</v>
      </c>
    </row>
    <row r="300" spans="1:36" ht="31.2" x14ac:dyDescent="0.3">
      <c r="A300" s="10" t="s">
        <v>185</v>
      </c>
      <c r="B300" s="10" t="s">
        <v>566</v>
      </c>
      <c r="C300" s="10" t="s">
        <v>467</v>
      </c>
      <c r="D300" s="10" t="s">
        <v>32</v>
      </c>
      <c r="E300" s="10">
        <v>2023</v>
      </c>
      <c r="F300" s="11">
        <v>0</v>
      </c>
      <c r="G300" s="5">
        <v>0</v>
      </c>
      <c r="H300" s="5">
        <v>0</v>
      </c>
      <c r="I300" s="5">
        <v>0</v>
      </c>
      <c r="J300" s="12">
        <v>0</v>
      </c>
      <c r="K300" s="11">
        <v>0</v>
      </c>
      <c r="L300" s="11">
        <v>0</v>
      </c>
      <c r="M300" s="12">
        <v>19.5</v>
      </c>
      <c r="N300" s="12">
        <v>0</v>
      </c>
      <c r="O300" s="12">
        <v>0</v>
      </c>
      <c r="P300" s="12">
        <v>0</v>
      </c>
      <c r="Q300" s="12">
        <v>0</v>
      </c>
      <c r="R300" s="12">
        <v>0</v>
      </c>
      <c r="S300" s="9">
        <v>0</v>
      </c>
      <c r="T300" s="12">
        <v>0</v>
      </c>
      <c r="U300" s="12">
        <v>182.5</v>
      </c>
      <c r="V300" s="12">
        <v>0</v>
      </c>
      <c r="W300" s="12">
        <v>0</v>
      </c>
      <c r="X300" s="6">
        <v>0</v>
      </c>
      <c r="Y300" s="6">
        <v>0</v>
      </c>
      <c r="Z300" s="12">
        <v>0</v>
      </c>
      <c r="AA300" s="12">
        <v>0</v>
      </c>
      <c r="AB300" s="6">
        <v>0</v>
      </c>
      <c r="AC300" s="6">
        <v>0</v>
      </c>
      <c r="AD300" s="6">
        <v>0</v>
      </c>
      <c r="AE300" s="6">
        <v>0</v>
      </c>
      <c r="AF300" s="12">
        <v>0</v>
      </c>
      <c r="AG300" s="12">
        <v>0</v>
      </c>
      <c r="AH300" s="12">
        <v>0</v>
      </c>
      <c r="AI300" s="6">
        <f t="shared" si="13"/>
        <v>202</v>
      </c>
      <c r="AJ300" s="10" t="s">
        <v>29</v>
      </c>
    </row>
    <row r="301" spans="1:36" ht="31.2" hidden="1" x14ac:dyDescent="0.3">
      <c r="A301" s="28" t="s">
        <v>84</v>
      </c>
      <c r="B301" s="29" t="s">
        <v>671</v>
      </c>
      <c r="C301" s="27" t="s">
        <v>293</v>
      </c>
      <c r="D301" s="28" t="s">
        <v>28</v>
      </c>
      <c r="E301" s="28">
        <v>2016</v>
      </c>
      <c r="F301" s="28">
        <v>0</v>
      </c>
      <c r="G301" s="28">
        <v>0</v>
      </c>
      <c r="H301" s="28">
        <v>0</v>
      </c>
      <c r="I301" s="28">
        <v>0</v>
      </c>
      <c r="J301" s="28">
        <v>0</v>
      </c>
      <c r="K301" s="28">
        <v>0</v>
      </c>
      <c r="L301" s="28">
        <v>0</v>
      </c>
      <c r="M301" s="28">
        <v>0</v>
      </c>
      <c r="N301" s="30">
        <v>0</v>
      </c>
      <c r="O301" s="28">
        <v>0</v>
      </c>
      <c r="P301" s="28">
        <v>1.2</v>
      </c>
      <c r="Q301" s="28">
        <v>0</v>
      </c>
      <c r="R301" s="28">
        <v>0</v>
      </c>
      <c r="S301" s="28">
        <v>0</v>
      </c>
      <c r="T301" s="28">
        <v>0</v>
      </c>
      <c r="U301" s="28">
        <v>0</v>
      </c>
      <c r="V301" s="28">
        <v>0</v>
      </c>
      <c r="W301" s="30">
        <v>0</v>
      </c>
      <c r="X301" s="28">
        <v>0</v>
      </c>
      <c r="Y301" s="28">
        <v>0</v>
      </c>
      <c r="Z301" s="27">
        <v>0</v>
      </c>
      <c r="AA301" s="30">
        <v>0</v>
      </c>
      <c r="AB301" s="28">
        <v>0</v>
      </c>
      <c r="AC301" s="28">
        <v>0</v>
      </c>
      <c r="AD301" s="28">
        <v>0</v>
      </c>
      <c r="AE301" s="28">
        <v>0</v>
      </c>
      <c r="AF301" s="26">
        <v>0</v>
      </c>
      <c r="AG301" s="26">
        <v>0</v>
      </c>
      <c r="AH301" s="26">
        <v>0</v>
      </c>
      <c r="AI301" s="26">
        <f t="shared" si="13"/>
        <v>1.2</v>
      </c>
      <c r="AJ301" s="28" t="s">
        <v>58</v>
      </c>
    </row>
    <row r="302" spans="1:36" ht="46.8" x14ac:dyDescent="0.3">
      <c r="A302" s="15" t="s">
        <v>45</v>
      </c>
      <c r="B302" s="92" t="s">
        <v>645</v>
      </c>
      <c r="C302" s="10" t="s">
        <v>27</v>
      </c>
      <c r="D302" s="10" t="s">
        <v>32</v>
      </c>
      <c r="E302" s="15">
        <v>2018</v>
      </c>
      <c r="F302" s="15">
        <v>80</v>
      </c>
      <c r="G302" s="5">
        <v>0</v>
      </c>
      <c r="H302" s="5">
        <v>0</v>
      </c>
      <c r="I302" s="5">
        <v>0</v>
      </c>
      <c r="J302" s="5">
        <v>0</v>
      </c>
      <c r="K302" s="5">
        <v>0</v>
      </c>
      <c r="L302" s="5">
        <v>0</v>
      </c>
      <c r="M302" s="5">
        <v>0</v>
      </c>
      <c r="N302" s="12">
        <v>0</v>
      </c>
      <c r="O302" s="5">
        <v>0</v>
      </c>
      <c r="P302" s="5">
        <v>0</v>
      </c>
      <c r="Q302" s="5">
        <v>0</v>
      </c>
      <c r="R302" s="5">
        <v>0</v>
      </c>
      <c r="S302" s="5">
        <v>0</v>
      </c>
      <c r="T302" s="5">
        <v>0</v>
      </c>
      <c r="U302" s="5">
        <v>0</v>
      </c>
      <c r="V302" s="5">
        <v>0</v>
      </c>
      <c r="W302" s="12">
        <v>0</v>
      </c>
      <c r="X302" s="5">
        <v>0</v>
      </c>
      <c r="Y302" s="5">
        <v>0</v>
      </c>
      <c r="Z302" s="10">
        <v>0</v>
      </c>
      <c r="AA302" s="12">
        <v>0</v>
      </c>
      <c r="AB302" s="5">
        <v>0</v>
      </c>
      <c r="AC302" s="5">
        <v>0</v>
      </c>
      <c r="AD302" s="5">
        <v>0</v>
      </c>
      <c r="AE302" s="5">
        <v>0</v>
      </c>
      <c r="AF302" s="6">
        <v>0</v>
      </c>
      <c r="AG302" s="6">
        <v>0</v>
      </c>
      <c r="AH302" s="6">
        <v>0</v>
      </c>
      <c r="AI302" s="6">
        <f t="shared" ref="AI302:AI308" si="14">SUM(F302:AH302)</f>
        <v>80</v>
      </c>
      <c r="AJ302" s="10" t="s">
        <v>29</v>
      </c>
    </row>
    <row r="303" spans="1:36" x14ac:dyDescent="0.3">
      <c r="A303" s="2" t="s">
        <v>45</v>
      </c>
      <c r="B303" s="3" t="s">
        <v>52</v>
      </c>
      <c r="C303" s="4" t="s">
        <v>27</v>
      </c>
      <c r="D303" s="4" t="s">
        <v>28</v>
      </c>
      <c r="E303" s="4">
        <v>2010</v>
      </c>
      <c r="F303" s="5">
        <v>0</v>
      </c>
      <c r="G303" s="5">
        <v>0</v>
      </c>
      <c r="H303" s="5">
        <v>0</v>
      </c>
      <c r="I303" s="5">
        <v>0</v>
      </c>
      <c r="J303" s="5">
        <v>0</v>
      </c>
      <c r="K303" s="6">
        <v>0</v>
      </c>
      <c r="L303" s="6">
        <v>0</v>
      </c>
      <c r="M303" s="5">
        <v>0</v>
      </c>
      <c r="N303" s="12">
        <v>0</v>
      </c>
      <c r="O303" s="5">
        <v>0</v>
      </c>
      <c r="P303" s="5">
        <v>78</v>
      </c>
      <c r="Q303" s="5">
        <v>0</v>
      </c>
      <c r="R303" s="5">
        <v>0</v>
      </c>
      <c r="S303" s="5">
        <v>0</v>
      </c>
      <c r="T303" s="5">
        <v>0</v>
      </c>
      <c r="U303" s="5">
        <v>0</v>
      </c>
      <c r="V303" s="5">
        <v>0</v>
      </c>
      <c r="W303" s="12">
        <v>0</v>
      </c>
      <c r="X303" s="6">
        <v>0</v>
      </c>
      <c r="Y303" s="6">
        <v>0</v>
      </c>
      <c r="Z303" s="12">
        <v>0</v>
      </c>
      <c r="AA303" s="12">
        <v>0</v>
      </c>
      <c r="AB303" s="6">
        <v>0</v>
      </c>
      <c r="AC303" s="6">
        <v>0</v>
      </c>
      <c r="AD303" s="6">
        <v>0</v>
      </c>
      <c r="AE303" s="6">
        <v>0</v>
      </c>
      <c r="AF303" s="12">
        <v>0</v>
      </c>
      <c r="AG303" s="12">
        <v>0</v>
      </c>
      <c r="AH303" s="12">
        <v>0</v>
      </c>
      <c r="AI303" s="6">
        <f t="shared" si="14"/>
        <v>78</v>
      </c>
      <c r="AJ303" s="4" t="s">
        <v>29</v>
      </c>
    </row>
    <row r="304" spans="1:36" ht="26.4" x14ac:dyDescent="0.3">
      <c r="A304" s="2" t="s">
        <v>45</v>
      </c>
      <c r="B304" s="3" t="s">
        <v>48</v>
      </c>
      <c r="C304" s="4" t="s">
        <v>27</v>
      </c>
      <c r="D304" s="4" t="s">
        <v>28</v>
      </c>
      <c r="E304" s="4">
        <v>2009</v>
      </c>
      <c r="F304" s="5">
        <v>0</v>
      </c>
      <c r="G304" s="5">
        <v>0</v>
      </c>
      <c r="H304" s="5">
        <v>0</v>
      </c>
      <c r="I304" s="5">
        <v>0</v>
      </c>
      <c r="J304" s="5">
        <v>21</v>
      </c>
      <c r="K304" s="6">
        <v>0</v>
      </c>
      <c r="L304" s="6">
        <v>0</v>
      </c>
      <c r="M304" s="5">
        <v>0</v>
      </c>
      <c r="N304" s="12">
        <v>0</v>
      </c>
      <c r="O304" s="5">
        <v>0</v>
      </c>
      <c r="P304" s="5">
        <v>48</v>
      </c>
      <c r="Q304" s="5">
        <v>0</v>
      </c>
      <c r="R304" s="5">
        <v>0</v>
      </c>
      <c r="S304" s="5">
        <v>0</v>
      </c>
      <c r="T304" s="5">
        <v>0</v>
      </c>
      <c r="U304" s="5">
        <v>0</v>
      </c>
      <c r="V304" s="5">
        <v>0</v>
      </c>
      <c r="W304" s="12">
        <v>0</v>
      </c>
      <c r="X304" s="6">
        <v>0</v>
      </c>
      <c r="Y304" s="6">
        <v>0</v>
      </c>
      <c r="Z304" s="12">
        <v>0</v>
      </c>
      <c r="AA304" s="12">
        <v>0</v>
      </c>
      <c r="AB304" s="6">
        <v>0</v>
      </c>
      <c r="AC304" s="6">
        <v>0</v>
      </c>
      <c r="AD304" s="6">
        <v>0</v>
      </c>
      <c r="AE304" s="6">
        <v>0</v>
      </c>
      <c r="AF304" s="12">
        <v>0</v>
      </c>
      <c r="AG304" s="12">
        <v>0</v>
      </c>
      <c r="AH304" s="12">
        <v>0</v>
      </c>
      <c r="AI304" s="6">
        <f t="shared" si="14"/>
        <v>69</v>
      </c>
      <c r="AJ304" s="4" t="s">
        <v>29</v>
      </c>
    </row>
    <row r="305" spans="1:36" x14ac:dyDescent="0.3">
      <c r="A305" s="2" t="s">
        <v>185</v>
      </c>
      <c r="B305" s="7" t="s">
        <v>197</v>
      </c>
      <c r="C305" s="8" t="s">
        <v>27</v>
      </c>
      <c r="D305" s="8" t="s">
        <v>28</v>
      </c>
      <c r="E305" s="8">
        <v>2018</v>
      </c>
      <c r="F305" s="9">
        <v>0</v>
      </c>
      <c r="G305" s="5">
        <v>0</v>
      </c>
      <c r="H305" s="5">
        <v>0</v>
      </c>
      <c r="I305" s="5">
        <v>0</v>
      </c>
      <c r="J305" s="9">
        <v>0</v>
      </c>
      <c r="K305" s="6">
        <v>69</v>
      </c>
      <c r="L305" s="6">
        <v>0</v>
      </c>
      <c r="M305" s="9">
        <v>0</v>
      </c>
      <c r="N305" s="12">
        <v>0</v>
      </c>
      <c r="O305" s="9">
        <v>0</v>
      </c>
      <c r="P305" s="9">
        <v>0</v>
      </c>
      <c r="Q305" s="9">
        <v>0</v>
      </c>
      <c r="R305" s="9">
        <v>0</v>
      </c>
      <c r="S305" s="9">
        <v>0</v>
      </c>
      <c r="T305" s="9">
        <v>0</v>
      </c>
      <c r="U305" s="9">
        <v>0</v>
      </c>
      <c r="V305" s="9">
        <v>0</v>
      </c>
      <c r="W305" s="12">
        <v>0</v>
      </c>
      <c r="X305" s="6">
        <v>0</v>
      </c>
      <c r="Y305" s="6">
        <v>0</v>
      </c>
      <c r="Z305" s="12">
        <v>0</v>
      </c>
      <c r="AA305" s="12">
        <v>0</v>
      </c>
      <c r="AB305" s="6">
        <v>0</v>
      </c>
      <c r="AC305" s="6">
        <v>0</v>
      </c>
      <c r="AD305" s="6">
        <v>0</v>
      </c>
      <c r="AE305" s="6">
        <v>0</v>
      </c>
      <c r="AF305" s="12">
        <v>0</v>
      </c>
      <c r="AG305" s="12">
        <v>0</v>
      </c>
      <c r="AH305" s="12">
        <v>0</v>
      </c>
      <c r="AI305" s="6">
        <f t="shared" si="14"/>
        <v>69</v>
      </c>
      <c r="AJ305" s="8" t="s">
        <v>29</v>
      </c>
    </row>
    <row r="306" spans="1:36" hidden="1" x14ac:dyDescent="0.3">
      <c r="A306" s="10" t="s">
        <v>75</v>
      </c>
      <c r="B306" s="3" t="s">
        <v>78</v>
      </c>
      <c r="C306" s="4" t="s">
        <v>27</v>
      </c>
      <c r="D306" s="4" t="s">
        <v>40</v>
      </c>
      <c r="E306" s="4">
        <v>2016</v>
      </c>
      <c r="F306" s="5">
        <v>0</v>
      </c>
      <c r="G306" s="5">
        <v>0</v>
      </c>
      <c r="H306" s="5">
        <v>0</v>
      </c>
      <c r="I306" s="5">
        <v>0</v>
      </c>
      <c r="J306" s="5">
        <v>22.32</v>
      </c>
      <c r="K306" s="6">
        <v>0</v>
      </c>
      <c r="L306" s="6">
        <v>0</v>
      </c>
      <c r="M306" s="5">
        <v>13.34</v>
      </c>
      <c r="N306" s="12">
        <v>0</v>
      </c>
      <c r="O306" s="5">
        <v>0</v>
      </c>
      <c r="P306" s="5">
        <v>0</v>
      </c>
      <c r="Q306" s="5">
        <v>0</v>
      </c>
      <c r="R306" s="5">
        <v>0</v>
      </c>
      <c r="S306" s="5">
        <v>0</v>
      </c>
      <c r="T306" s="5">
        <v>0</v>
      </c>
      <c r="U306" s="5">
        <v>0</v>
      </c>
      <c r="V306" s="5">
        <v>0</v>
      </c>
      <c r="W306" s="12">
        <v>0</v>
      </c>
      <c r="X306" s="6">
        <v>0</v>
      </c>
      <c r="Y306" s="6">
        <v>0</v>
      </c>
      <c r="Z306" s="12">
        <v>0</v>
      </c>
      <c r="AA306" s="12">
        <v>0</v>
      </c>
      <c r="AB306" s="6">
        <v>0</v>
      </c>
      <c r="AC306" s="6">
        <v>0</v>
      </c>
      <c r="AD306" s="6">
        <v>0</v>
      </c>
      <c r="AE306" s="6">
        <v>0</v>
      </c>
      <c r="AF306" s="12">
        <v>0</v>
      </c>
      <c r="AG306" s="12">
        <v>0</v>
      </c>
      <c r="AH306" s="12">
        <v>0</v>
      </c>
      <c r="AI306" s="6">
        <f t="shared" si="14"/>
        <v>35.659999999999997</v>
      </c>
      <c r="AJ306" s="4" t="s">
        <v>29</v>
      </c>
    </row>
    <row r="307" spans="1:36" hidden="1" x14ac:dyDescent="0.3">
      <c r="A307" s="10" t="s">
        <v>75</v>
      </c>
      <c r="B307" s="29" t="s">
        <v>658</v>
      </c>
      <c r="C307" s="27" t="s">
        <v>27</v>
      </c>
      <c r="D307" s="27" t="s">
        <v>32</v>
      </c>
      <c r="E307" s="28">
        <v>2016</v>
      </c>
      <c r="F307" s="28">
        <v>0</v>
      </c>
      <c r="G307" s="28">
        <v>0</v>
      </c>
      <c r="H307" s="28">
        <v>0</v>
      </c>
      <c r="I307" s="28">
        <v>0</v>
      </c>
      <c r="J307" s="28">
        <v>0</v>
      </c>
      <c r="K307" s="28">
        <v>0</v>
      </c>
      <c r="L307" s="28">
        <v>0</v>
      </c>
      <c r="M307" s="28">
        <v>58</v>
      </c>
      <c r="N307" s="30">
        <v>0</v>
      </c>
      <c r="O307" s="28">
        <v>0</v>
      </c>
      <c r="P307" s="28">
        <v>0</v>
      </c>
      <c r="Q307" s="28">
        <v>0</v>
      </c>
      <c r="R307" s="28">
        <v>0</v>
      </c>
      <c r="S307" s="28">
        <v>0</v>
      </c>
      <c r="T307" s="28">
        <v>0</v>
      </c>
      <c r="U307" s="28">
        <v>0</v>
      </c>
      <c r="V307" s="28">
        <v>0</v>
      </c>
      <c r="W307" s="30">
        <v>0</v>
      </c>
      <c r="X307" s="28">
        <v>0</v>
      </c>
      <c r="Y307" s="28">
        <v>0</v>
      </c>
      <c r="Z307" s="27">
        <v>0</v>
      </c>
      <c r="AA307" s="30">
        <v>0</v>
      </c>
      <c r="AB307" s="28">
        <v>0</v>
      </c>
      <c r="AC307" s="28">
        <v>0</v>
      </c>
      <c r="AD307" s="28">
        <v>0</v>
      </c>
      <c r="AE307" s="28">
        <v>0</v>
      </c>
      <c r="AF307" s="26">
        <v>0</v>
      </c>
      <c r="AG307" s="26">
        <v>0</v>
      </c>
      <c r="AH307" s="26">
        <v>0</v>
      </c>
      <c r="AI307" s="26">
        <f t="shared" si="14"/>
        <v>58</v>
      </c>
      <c r="AJ307" s="28" t="s">
        <v>29</v>
      </c>
    </row>
    <row r="308" spans="1:36" ht="46.8" x14ac:dyDescent="0.3">
      <c r="A308" s="15" t="s">
        <v>185</v>
      </c>
      <c r="B308" s="92" t="s">
        <v>665</v>
      </c>
      <c r="C308" s="10" t="s">
        <v>27</v>
      </c>
      <c r="D308" s="10" t="s">
        <v>32</v>
      </c>
      <c r="E308" s="15">
        <v>2019</v>
      </c>
      <c r="F308" s="15">
        <v>0</v>
      </c>
      <c r="G308" s="15">
        <v>0</v>
      </c>
      <c r="H308" s="15">
        <v>66.5</v>
      </c>
      <c r="I308" s="15">
        <v>0</v>
      </c>
      <c r="J308" s="15">
        <v>0</v>
      </c>
      <c r="K308" s="15">
        <v>0</v>
      </c>
      <c r="L308" s="15">
        <v>0</v>
      </c>
      <c r="M308" s="15">
        <v>0</v>
      </c>
      <c r="N308" s="12">
        <v>0</v>
      </c>
      <c r="O308" s="15">
        <v>0</v>
      </c>
      <c r="P308" s="15">
        <v>0</v>
      </c>
      <c r="Q308" s="15">
        <v>0</v>
      </c>
      <c r="R308" s="15">
        <v>0</v>
      </c>
      <c r="S308" s="15">
        <v>0</v>
      </c>
      <c r="T308" s="15">
        <v>0</v>
      </c>
      <c r="U308" s="15">
        <v>0</v>
      </c>
      <c r="V308" s="15">
        <v>0</v>
      </c>
      <c r="W308" s="12">
        <v>0</v>
      </c>
      <c r="X308" s="15">
        <v>0</v>
      </c>
      <c r="Y308" s="15">
        <v>0</v>
      </c>
      <c r="Z308" s="10">
        <v>0</v>
      </c>
      <c r="AA308" s="12">
        <v>0</v>
      </c>
      <c r="AB308" s="15">
        <v>0</v>
      </c>
      <c r="AC308" s="15">
        <v>0</v>
      </c>
      <c r="AD308" s="15">
        <v>0</v>
      </c>
      <c r="AE308" s="15">
        <v>0</v>
      </c>
      <c r="AF308" s="6">
        <v>0</v>
      </c>
      <c r="AG308" s="6">
        <v>0</v>
      </c>
      <c r="AH308" s="6">
        <v>0</v>
      </c>
      <c r="AI308" s="6">
        <f t="shared" si="14"/>
        <v>66.5</v>
      </c>
      <c r="AJ308" s="15" t="s">
        <v>29</v>
      </c>
    </row>
    <row r="309" spans="1:36" ht="31.2" x14ac:dyDescent="0.3">
      <c r="A309" s="15" t="s">
        <v>95</v>
      </c>
      <c r="B309" s="92" t="s">
        <v>624</v>
      </c>
      <c r="C309" s="10" t="s">
        <v>364</v>
      </c>
      <c r="D309" s="10" t="s">
        <v>32</v>
      </c>
      <c r="E309" s="15">
        <v>2016</v>
      </c>
      <c r="F309" s="15">
        <v>0</v>
      </c>
      <c r="G309" s="15">
        <v>0</v>
      </c>
      <c r="H309" s="15">
        <v>0</v>
      </c>
      <c r="I309" s="15">
        <v>0</v>
      </c>
      <c r="J309" s="15">
        <v>0</v>
      </c>
      <c r="K309" s="15">
        <v>0</v>
      </c>
      <c r="L309" s="15">
        <v>0</v>
      </c>
      <c r="M309" s="15">
        <v>38</v>
      </c>
      <c r="N309" s="12">
        <v>0</v>
      </c>
      <c r="O309" s="15">
        <v>0</v>
      </c>
      <c r="P309" s="15">
        <v>0</v>
      </c>
      <c r="Q309" s="15">
        <v>0</v>
      </c>
      <c r="R309" s="15">
        <v>0</v>
      </c>
      <c r="S309" s="15">
        <v>0</v>
      </c>
      <c r="T309" s="15">
        <v>0</v>
      </c>
      <c r="U309" s="15">
        <v>0</v>
      </c>
      <c r="V309" s="15">
        <v>0</v>
      </c>
      <c r="W309" s="12">
        <v>0</v>
      </c>
      <c r="X309" s="15">
        <v>0</v>
      </c>
      <c r="Y309" s="15">
        <v>0</v>
      </c>
      <c r="Z309" s="10">
        <v>0</v>
      </c>
      <c r="AA309" s="12">
        <v>0</v>
      </c>
      <c r="AB309" s="15">
        <v>0</v>
      </c>
      <c r="AC309" s="15">
        <v>0</v>
      </c>
      <c r="AD309" s="15">
        <v>0</v>
      </c>
      <c r="AE309" s="15">
        <v>0</v>
      </c>
      <c r="AF309" s="6">
        <v>0</v>
      </c>
      <c r="AG309" s="6">
        <v>0</v>
      </c>
      <c r="AH309" s="6">
        <v>0</v>
      </c>
      <c r="AI309" s="6">
        <f>SUM(F309:AE309)</f>
        <v>38</v>
      </c>
      <c r="AJ309" s="15" t="s">
        <v>29</v>
      </c>
    </row>
    <row r="310" spans="1:36" x14ac:dyDescent="0.3">
      <c r="A310" s="15" t="s">
        <v>198</v>
      </c>
      <c r="B310" s="92" t="s">
        <v>662</v>
      </c>
      <c r="C310" s="10" t="s">
        <v>27</v>
      </c>
      <c r="D310" s="10" t="s">
        <v>32</v>
      </c>
      <c r="E310" s="15">
        <v>2014</v>
      </c>
      <c r="F310" s="15">
        <v>0</v>
      </c>
      <c r="G310" s="15">
        <v>0</v>
      </c>
      <c r="H310" s="15">
        <v>0</v>
      </c>
      <c r="I310" s="15">
        <v>0</v>
      </c>
      <c r="J310" s="15">
        <v>0</v>
      </c>
      <c r="K310" s="15">
        <v>0</v>
      </c>
      <c r="L310" s="15">
        <v>0</v>
      </c>
      <c r="M310" s="15">
        <v>65</v>
      </c>
      <c r="N310" s="12">
        <v>0</v>
      </c>
      <c r="O310" s="15">
        <v>0</v>
      </c>
      <c r="P310" s="15">
        <v>0</v>
      </c>
      <c r="Q310" s="15">
        <v>0</v>
      </c>
      <c r="R310" s="15">
        <v>0</v>
      </c>
      <c r="S310" s="15">
        <v>0</v>
      </c>
      <c r="T310" s="15">
        <v>0</v>
      </c>
      <c r="U310" s="15">
        <v>0</v>
      </c>
      <c r="V310" s="15">
        <v>0</v>
      </c>
      <c r="W310" s="12">
        <v>0</v>
      </c>
      <c r="X310" s="15">
        <v>0</v>
      </c>
      <c r="Y310" s="15">
        <v>0</v>
      </c>
      <c r="Z310" s="10">
        <v>0</v>
      </c>
      <c r="AA310" s="12">
        <v>0</v>
      </c>
      <c r="AB310" s="15">
        <v>0</v>
      </c>
      <c r="AC310" s="15">
        <v>0</v>
      </c>
      <c r="AD310" s="15">
        <v>0</v>
      </c>
      <c r="AE310" s="15">
        <v>0</v>
      </c>
      <c r="AF310" s="6">
        <v>0</v>
      </c>
      <c r="AG310" s="6">
        <v>0</v>
      </c>
      <c r="AH310" s="6">
        <v>0</v>
      </c>
      <c r="AI310" s="6">
        <f>SUM(F310:AH310)</f>
        <v>65</v>
      </c>
      <c r="AJ310" s="15" t="s">
        <v>29</v>
      </c>
    </row>
    <row r="311" spans="1:36" hidden="1" x14ac:dyDescent="0.3">
      <c r="A311" s="10" t="s">
        <v>198</v>
      </c>
      <c r="B311" s="10" t="s">
        <v>352</v>
      </c>
      <c r="C311" s="10" t="s">
        <v>293</v>
      </c>
      <c r="D311" s="10" t="s">
        <v>32</v>
      </c>
      <c r="E311" s="10">
        <v>2016</v>
      </c>
      <c r="F311" s="11">
        <v>0</v>
      </c>
      <c r="G311" s="5">
        <v>0</v>
      </c>
      <c r="H311" s="5"/>
      <c r="I311" s="5"/>
      <c r="J311" s="12">
        <v>0</v>
      </c>
      <c r="K311" s="11">
        <v>0</v>
      </c>
      <c r="L311" s="12">
        <v>0</v>
      </c>
      <c r="M311" s="12">
        <v>23.65</v>
      </c>
      <c r="N311" s="12">
        <v>0</v>
      </c>
      <c r="O311" s="12">
        <v>0</v>
      </c>
      <c r="P311" s="12">
        <v>0</v>
      </c>
      <c r="Q311" s="11">
        <v>0</v>
      </c>
      <c r="R311" s="12">
        <v>0</v>
      </c>
      <c r="S311" s="12">
        <v>0</v>
      </c>
      <c r="T311" s="12">
        <v>0</v>
      </c>
      <c r="U311" s="12">
        <v>103.35</v>
      </c>
      <c r="V311" s="12">
        <v>0</v>
      </c>
      <c r="W311" s="12">
        <v>0</v>
      </c>
      <c r="X311" s="12">
        <v>0</v>
      </c>
      <c r="Y311" s="12">
        <v>0</v>
      </c>
      <c r="Z311" s="12">
        <v>0</v>
      </c>
      <c r="AA311" s="12">
        <v>0</v>
      </c>
      <c r="AB311" s="12">
        <v>0</v>
      </c>
      <c r="AC311" s="12">
        <v>0</v>
      </c>
      <c r="AD311" s="11">
        <v>0</v>
      </c>
      <c r="AE311" s="12">
        <v>0</v>
      </c>
      <c r="AF311" s="12">
        <v>0</v>
      </c>
      <c r="AG311" s="12">
        <v>0</v>
      </c>
      <c r="AH311" s="12">
        <v>0</v>
      </c>
      <c r="AI311" s="6">
        <f t="shared" ref="AI311:AI323" si="15">SUM(F311:AE311)</f>
        <v>127</v>
      </c>
      <c r="AJ311" s="10" t="s">
        <v>29</v>
      </c>
    </row>
    <row r="312" spans="1:36" ht="39.6" hidden="1" x14ac:dyDescent="0.3">
      <c r="A312" s="2" t="s">
        <v>147</v>
      </c>
      <c r="B312" s="3" t="s">
        <v>150</v>
      </c>
      <c r="C312" s="3" t="s">
        <v>27</v>
      </c>
      <c r="D312" s="4" t="s">
        <v>32</v>
      </c>
      <c r="E312" s="4">
        <v>2016</v>
      </c>
      <c r="F312" s="5">
        <v>240.3</v>
      </c>
      <c r="G312" s="5">
        <v>0</v>
      </c>
      <c r="H312" s="5"/>
      <c r="I312" s="5"/>
      <c r="J312" s="5">
        <v>42.7</v>
      </c>
      <c r="K312" s="6">
        <v>0</v>
      </c>
      <c r="L312" s="6">
        <v>0</v>
      </c>
      <c r="M312" s="5">
        <v>0</v>
      </c>
      <c r="N312" s="5"/>
      <c r="O312" s="5">
        <v>0</v>
      </c>
      <c r="P312" s="5">
        <v>0</v>
      </c>
      <c r="Q312" s="5">
        <v>0</v>
      </c>
      <c r="R312" s="5">
        <v>0</v>
      </c>
      <c r="S312" s="5">
        <v>0</v>
      </c>
      <c r="T312" s="5">
        <v>0</v>
      </c>
      <c r="U312" s="5">
        <v>273</v>
      </c>
      <c r="V312" s="5">
        <v>0</v>
      </c>
      <c r="W312" s="5"/>
      <c r="X312" s="6">
        <v>0</v>
      </c>
      <c r="Y312" s="6">
        <v>0</v>
      </c>
      <c r="Z312" s="6"/>
      <c r="AA312" s="6"/>
      <c r="AB312" s="6">
        <v>0</v>
      </c>
      <c r="AC312" s="6">
        <v>0</v>
      </c>
      <c r="AD312" s="6">
        <v>0</v>
      </c>
      <c r="AE312" s="6">
        <v>0</v>
      </c>
      <c r="AF312" s="6"/>
      <c r="AG312" s="6"/>
      <c r="AH312" s="6"/>
      <c r="AI312" s="6">
        <f t="shared" si="15"/>
        <v>556</v>
      </c>
      <c r="AJ312" s="4" t="s">
        <v>29</v>
      </c>
    </row>
    <row r="313" spans="1:36" ht="31.2" hidden="1" x14ac:dyDescent="0.3">
      <c r="A313" s="10" t="s">
        <v>147</v>
      </c>
      <c r="B313" s="10" t="s">
        <v>249</v>
      </c>
      <c r="C313" s="10" t="s">
        <v>204</v>
      </c>
      <c r="D313" s="10" t="s">
        <v>32</v>
      </c>
      <c r="E313" s="10">
        <v>2016</v>
      </c>
      <c r="F313" s="11">
        <v>95.11</v>
      </c>
      <c r="G313" s="5">
        <v>0</v>
      </c>
      <c r="H313" s="5"/>
      <c r="I313" s="5"/>
      <c r="J313" s="12">
        <v>48.26</v>
      </c>
      <c r="K313" s="11">
        <v>0</v>
      </c>
      <c r="L313" s="12">
        <v>0</v>
      </c>
      <c r="M313" s="12">
        <v>0</v>
      </c>
      <c r="N313" s="12"/>
      <c r="O313" s="12">
        <v>0</v>
      </c>
      <c r="P313" s="12">
        <v>0</v>
      </c>
      <c r="Q313" s="12">
        <v>0</v>
      </c>
      <c r="R313" s="12">
        <v>0</v>
      </c>
      <c r="S313" s="9">
        <v>0</v>
      </c>
      <c r="T313" s="12">
        <v>12</v>
      </c>
      <c r="U313" s="12">
        <v>0</v>
      </c>
      <c r="V313" s="12">
        <v>0</v>
      </c>
      <c r="W313" s="12"/>
      <c r="X313" s="12">
        <v>0</v>
      </c>
      <c r="Y313" s="12">
        <v>0</v>
      </c>
      <c r="Z313" s="12"/>
      <c r="AA313" s="12"/>
      <c r="AB313" s="12">
        <v>0</v>
      </c>
      <c r="AC313" s="12">
        <v>0</v>
      </c>
      <c r="AD313" s="12">
        <v>0</v>
      </c>
      <c r="AE313" s="12">
        <v>0</v>
      </c>
      <c r="AF313" s="12"/>
      <c r="AG313" s="12"/>
      <c r="AH313" s="12"/>
      <c r="AI313" s="6">
        <f t="shared" si="15"/>
        <v>155.37</v>
      </c>
      <c r="AJ313" s="10" t="s">
        <v>209</v>
      </c>
    </row>
    <row r="314" spans="1:36" ht="31.2" hidden="1" x14ac:dyDescent="0.3">
      <c r="A314" s="10" t="s">
        <v>147</v>
      </c>
      <c r="B314" s="10" t="s">
        <v>277</v>
      </c>
      <c r="C314" s="10" t="s">
        <v>204</v>
      </c>
      <c r="D314" s="10" t="s">
        <v>32</v>
      </c>
      <c r="E314" s="10">
        <v>2016</v>
      </c>
      <c r="F314" s="11">
        <v>0</v>
      </c>
      <c r="G314" s="5">
        <v>0</v>
      </c>
      <c r="H314" s="5"/>
      <c r="I314" s="5"/>
      <c r="J314" s="12">
        <v>0</v>
      </c>
      <c r="K314" s="11">
        <v>70.400000000000006</v>
      </c>
      <c r="L314" s="12">
        <v>0</v>
      </c>
      <c r="M314" s="12">
        <v>0</v>
      </c>
      <c r="N314" s="12"/>
      <c r="O314" s="12">
        <v>0</v>
      </c>
      <c r="P314" s="12">
        <v>0</v>
      </c>
      <c r="Q314" s="12">
        <v>0</v>
      </c>
      <c r="R314" s="12">
        <v>0</v>
      </c>
      <c r="S314" s="9">
        <v>0</v>
      </c>
      <c r="T314" s="12">
        <v>0</v>
      </c>
      <c r="U314" s="12">
        <v>0</v>
      </c>
      <c r="V314" s="12">
        <v>0</v>
      </c>
      <c r="W314" s="12"/>
      <c r="X314" s="12">
        <v>0</v>
      </c>
      <c r="Y314" s="12">
        <v>0</v>
      </c>
      <c r="Z314" s="12"/>
      <c r="AA314" s="12"/>
      <c r="AB314" s="12">
        <v>0</v>
      </c>
      <c r="AC314" s="12">
        <v>0</v>
      </c>
      <c r="AD314" s="12">
        <v>0</v>
      </c>
      <c r="AE314" s="12">
        <v>0</v>
      </c>
      <c r="AF314" s="12"/>
      <c r="AG314" s="12"/>
      <c r="AH314" s="12"/>
      <c r="AI314" s="6">
        <f t="shared" si="15"/>
        <v>70.400000000000006</v>
      </c>
      <c r="AJ314" s="10" t="s">
        <v>58</v>
      </c>
    </row>
    <row r="315" spans="1:36" ht="31.2" hidden="1" x14ac:dyDescent="0.3">
      <c r="A315" s="10" t="s">
        <v>147</v>
      </c>
      <c r="B315" s="10" t="s">
        <v>278</v>
      </c>
      <c r="C315" s="10" t="s">
        <v>204</v>
      </c>
      <c r="D315" s="10" t="s">
        <v>32</v>
      </c>
      <c r="E315" s="10">
        <v>2016</v>
      </c>
      <c r="F315" s="11">
        <v>0</v>
      </c>
      <c r="G315" s="5">
        <v>0</v>
      </c>
      <c r="H315" s="5"/>
      <c r="I315" s="5"/>
      <c r="J315" s="12">
        <v>0</v>
      </c>
      <c r="K315" s="11">
        <v>27.5</v>
      </c>
      <c r="L315" s="12">
        <v>0</v>
      </c>
      <c r="M315" s="12">
        <v>0</v>
      </c>
      <c r="N315" s="12"/>
      <c r="O315" s="12">
        <v>0</v>
      </c>
      <c r="P315" s="12">
        <v>0</v>
      </c>
      <c r="Q315" s="12">
        <v>0</v>
      </c>
      <c r="R315" s="12">
        <v>0</v>
      </c>
      <c r="S315" s="9">
        <v>0</v>
      </c>
      <c r="T315" s="12">
        <v>0</v>
      </c>
      <c r="U315" s="12">
        <v>0</v>
      </c>
      <c r="V315" s="12">
        <v>0</v>
      </c>
      <c r="W315" s="12"/>
      <c r="X315" s="12">
        <v>0</v>
      </c>
      <c r="Y315" s="12">
        <v>0</v>
      </c>
      <c r="Z315" s="12"/>
      <c r="AA315" s="12"/>
      <c r="AB315" s="12">
        <v>0</v>
      </c>
      <c r="AC315" s="12">
        <v>0</v>
      </c>
      <c r="AD315" s="12">
        <v>0</v>
      </c>
      <c r="AE315" s="12">
        <v>0</v>
      </c>
      <c r="AF315" s="12"/>
      <c r="AG315" s="12"/>
      <c r="AH315" s="12"/>
      <c r="AI315" s="6">
        <f t="shared" si="15"/>
        <v>27.5</v>
      </c>
      <c r="AJ315" s="10" t="s">
        <v>58</v>
      </c>
    </row>
    <row r="316" spans="1:36" ht="31.2" hidden="1" x14ac:dyDescent="0.3">
      <c r="A316" s="2" t="s">
        <v>103</v>
      </c>
      <c r="B316" s="10" t="s">
        <v>313</v>
      </c>
      <c r="C316" s="10" t="s">
        <v>293</v>
      </c>
      <c r="D316" s="10" t="s">
        <v>28</v>
      </c>
      <c r="E316" s="10">
        <v>2016</v>
      </c>
      <c r="F316" s="11">
        <v>0</v>
      </c>
      <c r="G316" s="5">
        <v>0</v>
      </c>
      <c r="H316" s="5"/>
      <c r="I316" s="5"/>
      <c r="J316" s="12">
        <v>0</v>
      </c>
      <c r="K316" s="11">
        <v>0</v>
      </c>
      <c r="L316" s="12">
        <v>0</v>
      </c>
      <c r="M316" s="12">
        <v>0</v>
      </c>
      <c r="N316" s="12"/>
      <c r="O316" s="12">
        <v>0</v>
      </c>
      <c r="P316" s="12">
        <v>0</v>
      </c>
      <c r="Q316" s="11">
        <v>0</v>
      </c>
      <c r="R316" s="12">
        <v>0</v>
      </c>
      <c r="S316" s="12">
        <v>0</v>
      </c>
      <c r="T316" s="12">
        <v>0</v>
      </c>
      <c r="U316" s="12">
        <v>0</v>
      </c>
      <c r="V316" s="12">
        <v>0</v>
      </c>
      <c r="W316" s="12"/>
      <c r="X316" s="12">
        <v>0</v>
      </c>
      <c r="Y316" s="12">
        <v>0</v>
      </c>
      <c r="Z316" s="12"/>
      <c r="AA316" s="12"/>
      <c r="AB316" s="12">
        <v>0</v>
      </c>
      <c r="AC316" s="12">
        <v>0</v>
      </c>
      <c r="AD316" s="11">
        <v>0.5</v>
      </c>
      <c r="AE316" s="12">
        <v>0</v>
      </c>
      <c r="AF316" s="12"/>
      <c r="AG316" s="12"/>
      <c r="AH316" s="12"/>
      <c r="AI316" s="6">
        <f t="shared" si="15"/>
        <v>0.5</v>
      </c>
      <c r="AJ316" s="10" t="s">
        <v>294</v>
      </c>
    </row>
    <row r="317" spans="1:36" ht="31.2" hidden="1" x14ac:dyDescent="0.3">
      <c r="A317" s="10" t="s">
        <v>147</v>
      </c>
      <c r="B317" s="10" t="s">
        <v>324</v>
      </c>
      <c r="C317" s="10" t="s">
        <v>293</v>
      </c>
      <c r="D317" s="10" t="s">
        <v>28</v>
      </c>
      <c r="E317" s="10">
        <v>2016</v>
      </c>
      <c r="F317" s="11">
        <v>1</v>
      </c>
      <c r="G317" s="5">
        <v>0</v>
      </c>
      <c r="H317" s="5"/>
      <c r="I317" s="5"/>
      <c r="J317" s="12">
        <v>0</v>
      </c>
      <c r="K317" s="11">
        <v>0</v>
      </c>
      <c r="L317" s="12">
        <v>0</v>
      </c>
      <c r="M317" s="12">
        <v>0</v>
      </c>
      <c r="N317" s="12"/>
      <c r="O317" s="12">
        <v>0</v>
      </c>
      <c r="P317" s="12">
        <v>0</v>
      </c>
      <c r="Q317" s="11">
        <v>0</v>
      </c>
      <c r="R317" s="12">
        <v>0</v>
      </c>
      <c r="S317" s="12">
        <v>0</v>
      </c>
      <c r="T317" s="12">
        <v>0</v>
      </c>
      <c r="U317" s="12">
        <v>0</v>
      </c>
      <c r="V317" s="12">
        <v>0</v>
      </c>
      <c r="W317" s="12"/>
      <c r="X317" s="12">
        <v>0</v>
      </c>
      <c r="Y317" s="12">
        <v>0</v>
      </c>
      <c r="Z317" s="12"/>
      <c r="AA317" s="12"/>
      <c r="AB317" s="12">
        <v>0</v>
      </c>
      <c r="AC317" s="12">
        <v>0</v>
      </c>
      <c r="AD317" s="11">
        <v>0</v>
      </c>
      <c r="AE317" s="12">
        <v>0</v>
      </c>
      <c r="AF317" s="12"/>
      <c r="AG317" s="12"/>
      <c r="AH317" s="12"/>
      <c r="AI317" s="6">
        <f t="shared" si="15"/>
        <v>1</v>
      </c>
      <c r="AJ317" s="10" t="s">
        <v>294</v>
      </c>
    </row>
    <row r="318" spans="1:36" ht="46.8" hidden="1" x14ac:dyDescent="0.3">
      <c r="A318" s="10" t="s">
        <v>147</v>
      </c>
      <c r="B318" s="10" t="s">
        <v>420</v>
      </c>
      <c r="C318" s="10" t="s">
        <v>364</v>
      </c>
      <c r="D318" s="10" t="s">
        <v>32</v>
      </c>
      <c r="E318" s="10">
        <v>2016</v>
      </c>
      <c r="F318" s="11">
        <v>67.2</v>
      </c>
      <c r="G318" s="5">
        <v>0</v>
      </c>
      <c r="H318" s="5"/>
      <c r="I318" s="5"/>
      <c r="J318" s="11">
        <v>17.2</v>
      </c>
      <c r="K318" s="11">
        <v>0</v>
      </c>
      <c r="L318" s="12">
        <v>0</v>
      </c>
      <c r="M318" s="12">
        <v>0</v>
      </c>
      <c r="N318" s="12"/>
      <c r="O318" s="12">
        <v>0</v>
      </c>
      <c r="P318" s="12">
        <v>0</v>
      </c>
      <c r="Q318" s="11">
        <v>0</v>
      </c>
      <c r="R318" s="12">
        <v>0</v>
      </c>
      <c r="S318" s="12">
        <v>0</v>
      </c>
      <c r="T318" s="12">
        <v>0</v>
      </c>
      <c r="U318" s="12">
        <v>0</v>
      </c>
      <c r="V318" s="12">
        <v>0</v>
      </c>
      <c r="W318" s="12"/>
      <c r="X318" s="12">
        <v>0</v>
      </c>
      <c r="Y318" s="12">
        <v>0</v>
      </c>
      <c r="Z318" s="12"/>
      <c r="AA318" s="12"/>
      <c r="AB318" s="11">
        <v>0</v>
      </c>
      <c r="AC318" s="12">
        <v>0</v>
      </c>
      <c r="AD318" s="12">
        <v>0</v>
      </c>
      <c r="AE318" s="12">
        <v>12</v>
      </c>
      <c r="AF318" s="12"/>
      <c r="AG318" s="12"/>
      <c r="AH318" s="12"/>
      <c r="AI318" s="6">
        <f t="shared" si="15"/>
        <v>96.4</v>
      </c>
      <c r="AJ318" s="10" t="s">
        <v>209</v>
      </c>
    </row>
    <row r="319" spans="1:36" hidden="1" x14ac:dyDescent="0.3">
      <c r="A319" s="10" t="s">
        <v>147</v>
      </c>
      <c r="B319" s="10" t="s">
        <v>550</v>
      </c>
      <c r="C319" s="10" t="s">
        <v>467</v>
      </c>
      <c r="D319" s="10" t="s">
        <v>28</v>
      </c>
      <c r="E319" s="10">
        <v>2016</v>
      </c>
      <c r="F319" s="11">
        <v>198</v>
      </c>
      <c r="G319" s="5">
        <v>0</v>
      </c>
      <c r="H319" s="5"/>
      <c r="I319" s="5"/>
      <c r="J319" s="12">
        <v>0</v>
      </c>
      <c r="K319" s="11">
        <v>0</v>
      </c>
      <c r="L319" s="11">
        <v>0</v>
      </c>
      <c r="M319" s="12">
        <v>0</v>
      </c>
      <c r="N319" s="12"/>
      <c r="O319" s="12">
        <v>0</v>
      </c>
      <c r="P319" s="12">
        <v>0</v>
      </c>
      <c r="Q319" s="12">
        <v>0</v>
      </c>
      <c r="R319" s="12">
        <v>0</v>
      </c>
      <c r="S319" s="9">
        <v>0</v>
      </c>
      <c r="T319" s="12">
        <v>0</v>
      </c>
      <c r="U319" s="12">
        <v>0</v>
      </c>
      <c r="V319" s="12">
        <v>0</v>
      </c>
      <c r="W319" s="12"/>
      <c r="X319" s="6">
        <v>0</v>
      </c>
      <c r="Y319" s="6">
        <v>0</v>
      </c>
      <c r="Z319" s="6"/>
      <c r="AA319" s="6"/>
      <c r="AB319" s="6">
        <v>0</v>
      </c>
      <c r="AC319" s="6">
        <v>0</v>
      </c>
      <c r="AD319" s="6">
        <v>0</v>
      </c>
      <c r="AE319" s="6">
        <v>0</v>
      </c>
      <c r="AF319" s="6"/>
      <c r="AG319" s="6"/>
      <c r="AH319" s="6"/>
      <c r="AI319" s="6">
        <f t="shared" si="15"/>
        <v>198</v>
      </c>
      <c r="AJ319" s="10" t="s">
        <v>29</v>
      </c>
    </row>
    <row r="320" spans="1:36" ht="31.2" x14ac:dyDescent="0.3">
      <c r="A320" s="10" t="s">
        <v>45</v>
      </c>
      <c r="B320" s="10" t="s">
        <v>391</v>
      </c>
      <c r="C320" s="10" t="s">
        <v>364</v>
      </c>
      <c r="D320" s="10" t="s">
        <v>32</v>
      </c>
      <c r="E320" s="10">
        <v>2008</v>
      </c>
      <c r="F320" s="11">
        <v>0</v>
      </c>
      <c r="G320" s="5">
        <v>0</v>
      </c>
      <c r="H320" s="5">
        <v>0</v>
      </c>
      <c r="I320" s="5">
        <v>0</v>
      </c>
      <c r="J320" s="11">
        <v>0</v>
      </c>
      <c r="K320" s="11">
        <v>58</v>
      </c>
      <c r="L320" s="12">
        <v>0</v>
      </c>
      <c r="M320" s="12">
        <v>0</v>
      </c>
      <c r="N320" s="12">
        <v>0</v>
      </c>
      <c r="O320" s="12">
        <v>0</v>
      </c>
      <c r="P320" s="12">
        <v>0</v>
      </c>
      <c r="Q320" s="11">
        <v>0</v>
      </c>
      <c r="R320" s="12">
        <v>0</v>
      </c>
      <c r="S320" s="12">
        <v>0</v>
      </c>
      <c r="T320" s="12">
        <v>0</v>
      </c>
      <c r="U320" s="12">
        <v>0</v>
      </c>
      <c r="V320" s="12">
        <v>0</v>
      </c>
      <c r="W320" s="12">
        <v>0</v>
      </c>
      <c r="X320" s="12">
        <v>0</v>
      </c>
      <c r="Y320" s="12">
        <v>0</v>
      </c>
      <c r="Z320" s="12">
        <v>0</v>
      </c>
      <c r="AA320" s="12">
        <v>0</v>
      </c>
      <c r="AB320" s="11">
        <v>0</v>
      </c>
      <c r="AC320" s="12">
        <v>0</v>
      </c>
      <c r="AD320" s="12">
        <v>0</v>
      </c>
      <c r="AE320" s="12">
        <v>0</v>
      </c>
      <c r="AF320" s="12">
        <v>0</v>
      </c>
      <c r="AG320" s="12">
        <v>0</v>
      </c>
      <c r="AH320" s="12">
        <v>0</v>
      </c>
      <c r="AI320" s="6">
        <f t="shared" si="15"/>
        <v>58</v>
      </c>
      <c r="AJ320" s="10" t="s">
        <v>66</v>
      </c>
    </row>
    <row r="321" spans="1:36" ht="31.2" hidden="1" x14ac:dyDescent="0.3">
      <c r="A321" s="10" t="s">
        <v>348</v>
      </c>
      <c r="B321" s="10" t="s">
        <v>349</v>
      </c>
      <c r="C321" s="10" t="s">
        <v>293</v>
      </c>
      <c r="D321" s="10" t="s">
        <v>28</v>
      </c>
      <c r="E321" s="10">
        <v>2016</v>
      </c>
      <c r="F321" s="11">
        <v>0</v>
      </c>
      <c r="G321" s="5">
        <v>0</v>
      </c>
      <c r="H321" s="5"/>
      <c r="I321" s="5"/>
      <c r="J321" s="12">
        <v>0.15</v>
      </c>
      <c r="K321" s="11">
        <v>0</v>
      </c>
      <c r="L321" s="12">
        <v>0</v>
      </c>
      <c r="M321" s="12">
        <v>0</v>
      </c>
      <c r="N321" s="12"/>
      <c r="O321" s="12">
        <v>0</v>
      </c>
      <c r="P321" s="12">
        <v>0</v>
      </c>
      <c r="Q321" s="11">
        <v>0</v>
      </c>
      <c r="R321" s="12">
        <v>0</v>
      </c>
      <c r="S321" s="12">
        <v>0</v>
      </c>
      <c r="T321" s="12">
        <v>0</v>
      </c>
      <c r="U321" s="12">
        <v>1.5</v>
      </c>
      <c r="V321" s="12">
        <v>0</v>
      </c>
      <c r="W321" s="12"/>
      <c r="X321" s="12">
        <v>0</v>
      </c>
      <c r="Y321" s="12">
        <v>0</v>
      </c>
      <c r="Z321" s="12"/>
      <c r="AA321" s="12"/>
      <c r="AB321" s="12">
        <v>0</v>
      </c>
      <c r="AC321" s="12">
        <v>0</v>
      </c>
      <c r="AD321" s="11">
        <v>0</v>
      </c>
      <c r="AE321" s="12">
        <v>0</v>
      </c>
      <c r="AF321" s="12"/>
      <c r="AG321" s="12"/>
      <c r="AH321" s="12"/>
      <c r="AI321" s="6">
        <f t="shared" si="15"/>
        <v>1.65</v>
      </c>
      <c r="AJ321" s="10" t="s">
        <v>294</v>
      </c>
    </row>
    <row r="322" spans="1:36" ht="31.2" hidden="1" x14ac:dyDescent="0.3">
      <c r="A322" s="10" t="s">
        <v>222</v>
      </c>
      <c r="B322" s="10" t="s">
        <v>506</v>
      </c>
      <c r="C322" s="10" t="s">
        <v>467</v>
      </c>
      <c r="D322" s="10" t="s">
        <v>28</v>
      </c>
      <c r="E322" s="10">
        <v>2016</v>
      </c>
      <c r="F322" s="11">
        <v>2.4</v>
      </c>
      <c r="G322" s="5">
        <v>0</v>
      </c>
      <c r="H322" s="5"/>
      <c r="I322" s="5"/>
      <c r="J322" s="12">
        <v>0</v>
      </c>
      <c r="K322" s="11">
        <v>0</v>
      </c>
      <c r="L322" s="11">
        <v>0</v>
      </c>
      <c r="M322" s="12">
        <v>0</v>
      </c>
      <c r="N322" s="12"/>
      <c r="O322" s="12">
        <v>0</v>
      </c>
      <c r="P322" s="12">
        <v>0</v>
      </c>
      <c r="Q322" s="12">
        <v>0</v>
      </c>
      <c r="R322" s="12">
        <v>0</v>
      </c>
      <c r="S322" s="9">
        <v>0</v>
      </c>
      <c r="T322" s="12">
        <v>0</v>
      </c>
      <c r="U322" s="12">
        <v>0</v>
      </c>
      <c r="V322" s="12">
        <v>0</v>
      </c>
      <c r="W322" s="12"/>
      <c r="X322" s="6">
        <v>0</v>
      </c>
      <c r="Y322" s="6">
        <v>0</v>
      </c>
      <c r="Z322" s="6"/>
      <c r="AA322" s="6"/>
      <c r="AB322" s="6">
        <v>0</v>
      </c>
      <c r="AC322" s="6">
        <v>0</v>
      </c>
      <c r="AD322" s="6">
        <v>0</v>
      </c>
      <c r="AE322" s="6">
        <v>0</v>
      </c>
      <c r="AF322" s="6"/>
      <c r="AG322" s="6"/>
      <c r="AH322" s="6"/>
      <c r="AI322" s="6">
        <f t="shared" si="15"/>
        <v>2.4</v>
      </c>
      <c r="AJ322" s="10" t="s">
        <v>294</v>
      </c>
    </row>
    <row r="323" spans="1:36" ht="31.2" x14ac:dyDescent="0.3">
      <c r="A323" s="15" t="s">
        <v>469</v>
      </c>
      <c r="B323" s="92" t="s">
        <v>643</v>
      </c>
      <c r="C323" s="10" t="s">
        <v>467</v>
      </c>
      <c r="D323" s="10" t="s">
        <v>32</v>
      </c>
      <c r="E323" s="10">
        <v>2018</v>
      </c>
      <c r="F323" s="15">
        <v>0</v>
      </c>
      <c r="G323" s="15">
        <v>0</v>
      </c>
      <c r="H323" s="15">
        <v>0</v>
      </c>
      <c r="I323" s="15">
        <v>0</v>
      </c>
      <c r="J323" s="15">
        <v>0</v>
      </c>
      <c r="K323" s="15">
        <v>0</v>
      </c>
      <c r="L323" s="15">
        <v>0</v>
      </c>
      <c r="M323" s="15">
        <v>0</v>
      </c>
      <c r="N323" s="15"/>
      <c r="O323" s="15">
        <v>0</v>
      </c>
      <c r="P323" s="15">
        <v>200</v>
      </c>
      <c r="Q323" s="15">
        <v>0</v>
      </c>
      <c r="R323" s="15">
        <v>0</v>
      </c>
      <c r="S323" s="15">
        <v>0</v>
      </c>
      <c r="T323" s="15">
        <v>0</v>
      </c>
      <c r="U323" s="15">
        <v>0</v>
      </c>
      <c r="V323" s="15">
        <v>0</v>
      </c>
      <c r="W323" s="15"/>
      <c r="X323" s="15">
        <v>0</v>
      </c>
      <c r="Y323" s="15">
        <v>0</v>
      </c>
      <c r="Z323" s="15"/>
      <c r="AA323" s="15"/>
      <c r="AB323" s="15">
        <v>0</v>
      </c>
      <c r="AC323" s="15">
        <v>0</v>
      </c>
      <c r="AD323" s="15">
        <v>0</v>
      </c>
      <c r="AE323" s="15">
        <v>0</v>
      </c>
      <c r="AF323" s="15"/>
      <c r="AG323" s="15"/>
      <c r="AH323" s="15"/>
      <c r="AI323" s="6">
        <f t="shared" si="15"/>
        <v>200</v>
      </c>
      <c r="AJ323" s="15" t="s">
        <v>29</v>
      </c>
    </row>
    <row r="324" spans="1:36" x14ac:dyDescent="0.3">
      <c r="A324" s="2" t="s">
        <v>185</v>
      </c>
      <c r="B324" s="3" t="s">
        <v>190</v>
      </c>
      <c r="C324" s="4" t="s">
        <v>27</v>
      </c>
      <c r="D324" s="4" t="s">
        <v>32</v>
      </c>
      <c r="E324" s="4">
        <v>2020</v>
      </c>
      <c r="F324" s="5">
        <v>0</v>
      </c>
      <c r="G324" s="5">
        <v>0</v>
      </c>
      <c r="H324" s="5">
        <v>0</v>
      </c>
      <c r="I324" s="5">
        <v>0</v>
      </c>
      <c r="J324" s="5">
        <v>0</v>
      </c>
      <c r="K324" s="6">
        <v>0</v>
      </c>
      <c r="L324" s="6">
        <v>0</v>
      </c>
      <c r="M324" s="5">
        <v>25.96</v>
      </c>
      <c r="N324" s="12">
        <v>0</v>
      </c>
      <c r="O324" s="5">
        <v>0</v>
      </c>
      <c r="P324" s="5">
        <v>0</v>
      </c>
      <c r="Q324" s="5">
        <v>0</v>
      </c>
      <c r="R324" s="5">
        <v>0</v>
      </c>
      <c r="S324" s="5">
        <v>0</v>
      </c>
      <c r="T324" s="5">
        <v>0</v>
      </c>
      <c r="U324" s="5">
        <v>34.31</v>
      </c>
      <c r="V324" s="5">
        <v>0</v>
      </c>
      <c r="W324" s="12">
        <v>0</v>
      </c>
      <c r="X324" s="6">
        <v>0</v>
      </c>
      <c r="Y324" s="6">
        <v>0</v>
      </c>
      <c r="Z324" s="12">
        <v>0</v>
      </c>
      <c r="AA324" s="12">
        <v>0</v>
      </c>
      <c r="AB324" s="6">
        <v>0</v>
      </c>
      <c r="AC324" s="6">
        <v>0</v>
      </c>
      <c r="AD324" s="6">
        <v>0</v>
      </c>
      <c r="AE324" s="6">
        <v>0</v>
      </c>
      <c r="AF324" s="12">
        <v>0</v>
      </c>
      <c r="AG324" s="12">
        <v>0</v>
      </c>
      <c r="AH324" s="12">
        <v>0</v>
      </c>
      <c r="AI324" s="6">
        <f>SUM(F324:AH324)</f>
        <v>60.27</v>
      </c>
      <c r="AJ324" s="4" t="s">
        <v>29</v>
      </c>
    </row>
    <row r="325" spans="1:36" ht="31.2" x14ac:dyDescent="0.3">
      <c r="A325" s="10" t="s">
        <v>45</v>
      </c>
      <c r="B325" s="10" t="s">
        <v>390</v>
      </c>
      <c r="C325" s="10" t="s">
        <v>364</v>
      </c>
      <c r="D325" s="10" t="s">
        <v>32</v>
      </c>
      <c r="E325" s="10">
        <v>2009</v>
      </c>
      <c r="F325" s="11">
        <v>0</v>
      </c>
      <c r="G325" s="5">
        <v>0</v>
      </c>
      <c r="H325" s="5">
        <v>0</v>
      </c>
      <c r="I325" s="5">
        <v>0</v>
      </c>
      <c r="J325" s="11">
        <v>0</v>
      </c>
      <c r="K325" s="11">
        <v>282</v>
      </c>
      <c r="L325" s="12">
        <v>0</v>
      </c>
      <c r="M325" s="12">
        <v>0</v>
      </c>
      <c r="N325" s="12">
        <v>0</v>
      </c>
      <c r="O325" s="12">
        <v>0</v>
      </c>
      <c r="P325" s="12">
        <v>0</v>
      </c>
      <c r="Q325" s="11">
        <v>0</v>
      </c>
      <c r="R325" s="12">
        <v>0</v>
      </c>
      <c r="S325" s="12">
        <v>0</v>
      </c>
      <c r="T325" s="12">
        <v>0</v>
      </c>
      <c r="U325" s="12">
        <v>138</v>
      </c>
      <c r="V325" s="12">
        <v>0</v>
      </c>
      <c r="W325" s="12">
        <v>0</v>
      </c>
      <c r="X325" s="12">
        <v>0</v>
      </c>
      <c r="Y325" s="12">
        <v>0</v>
      </c>
      <c r="Z325" s="12">
        <v>0</v>
      </c>
      <c r="AA325" s="12">
        <v>0</v>
      </c>
      <c r="AB325" s="11">
        <v>0</v>
      </c>
      <c r="AC325" s="12">
        <v>0</v>
      </c>
      <c r="AD325" s="12">
        <v>0</v>
      </c>
      <c r="AE325" s="12">
        <v>0</v>
      </c>
      <c r="AF325" s="12">
        <v>0</v>
      </c>
      <c r="AG325" s="12">
        <v>0</v>
      </c>
      <c r="AH325" s="12">
        <v>0</v>
      </c>
      <c r="AI325" s="6">
        <f>SUM(F325:AE325)</f>
        <v>420</v>
      </c>
      <c r="AJ325" s="10" t="s">
        <v>66</v>
      </c>
    </row>
    <row r="326" spans="1:36" ht="31.2" x14ac:dyDescent="0.3">
      <c r="A326" s="10" t="s">
        <v>469</v>
      </c>
      <c r="B326" s="10" t="s">
        <v>470</v>
      </c>
      <c r="C326" s="10" t="s">
        <v>467</v>
      </c>
      <c r="D326" s="10" t="s">
        <v>32</v>
      </c>
      <c r="E326" s="10">
        <v>2018</v>
      </c>
      <c r="F326" s="11">
        <v>0</v>
      </c>
      <c r="G326" s="5">
        <v>0</v>
      </c>
      <c r="H326" s="5"/>
      <c r="I326" s="5"/>
      <c r="J326" s="12">
        <v>0</v>
      </c>
      <c r="K326" s="11">
        <v>0</v>
      </c>
      <c r="L326" s="11">
        <v>0</v>
      </c>
      <c r="M326" s="12">
        <v>0</v>
      </c>
      <c r="N326" s="12"/>
      <c r="O326" s="12">
        <v>0</v>
      </c>
      <c r="P326" s="12">
        <v>200</v>
      </c>
      <c r="Q326" s="12">
        <v>0</v>
      </c>
      <c r="R326" s="12">
        <v>0</v>
      </c>
      <c r="S326" s="9">
        <v>0</v>
      </c>
      <c r="T326" s="12">
        <v>0</v>
      </c>
      <c r="U326" s="12">
        <v>0</v>
      </c>
      <c r="V326" s="12">
        <v>0</v>
      </c>
      <c r="W326" s="12"/>
      <c r="X326" s="6">
        <v>0</v>
      </c>
      <c r="Y326" s="6">
        <v>0</v>
      </c>
      <c r="Z326" s="6"/>
      <c r="AA326" s="6"/>
      <c r="AB326" s="6">
        <v>0</v>
      </c>
      <c r="AC326" s="6">
        <v>0</v>
      </c>
      <c r="AD326" s="6">
        <v>0</v>
      </c>
      <c r="AE326" s="6">
        <v>0</v>
      </c>
      <c r="AF326" s="6"/>
      <c r="AG326" s="6"/>
      <c r="AH326" s="6"/>
      <c r="AI326" s="6">
        <f>SUM(F326:AE326)</f>
        <v>200</v>
      </c>
      <c r="AJ326" s="10" t="s">
        <v>29</v>
      </c>
    </row>
    <row r="327" spans="1:36" x14ac:dyDescent="0.3">
      <c r="A327" s="15" t="s">
        <v>185</v>
      </c>
      <c r="B327" s="92" t="s">
        <v>652</v>
      </c>
      <c r="C327" s="10" t="s">
        <v>27</v>
      </c>
      <c r="D327" s="10" t="s">
        <v>32</v>
      </c>
      <c r="E327" s="15">
        <v>2018</v>
      </c>
      <c r="F327" s="15">
        <v>0</v>
      </c>
      <c r="G327" s="15">
        <v>0</v>
      </c>
      <c r="H327" s="15">
        <v>0</v>
      </c>
      <c r="I327" s="15">
        <v>0</v>
      </c>
      <c r="J327" s="15">
        <v>0</v>
      </c>
      <c r="K327" s="15">
        <v>0</v>
      </c>
      <c r="L327" s="15">
        <v>0</v>
      </c>
      <c r="M327" s="15">
        <v>60</v>
      </c>
      <c r="N327" s="12">
        <v>0</v>
      </c>
      <c r="O327" s="15">
        <v>0</v>
      </c>
      <c r="P327" s="15">
        <v>0</v>
      </c>
      <c r="Q327" s="15">
        <v>0</v>
      </c>
      <c r="R327" s="15">
        <v>0</v>
      </c>
      <c r="S327" s="15">
        <v>0</v>
      </c>
      <c r="T327" s="15">
        <v>0</v>
      </c>
      <c r="U327" s="15">
        <v>0</v>
      </c>
      <c r="V327" s="15">
        <v>0</v>
      </c>
      <c r="W327" s="12">
        <v>0</v>
      </c>
      <c r="X327" s="15">
        <v>0</v>
      </c>
      <c r="Y327" s="15">
        <v>0</v>
      </c>
      <c r="Z327" s="10">
        <v>0</v>
      </c>
      <c r="AA327" s="12">
        <v>0</v>
      </c>
      <c r="AB327" s="15">
        <v>0</v>
      </c>
      <c r="AC327" s="15">
        <v>0</v>
      </c>
      <c r="AD327" s="15">
        <v>0</v>
      </c>
      <c r="AE327" s="15">
        <v>0</v>
      </c>
      <c r="AF327" s="6">
        <v>0</v>
      </c>
      <c r="AG327" s="6">
        <v>0</v>
      </c>
      <c r="AH327" s="6">
        <v>0</v>
      </c>
      <c r="AI327" s="6">
        <f>SUM(F327:AH327)</f>
        <v>60</v>
      </c>
      <c r="AJ327" s="15" t="s">
        <v>29</v>
      </c>
    </row>
    <row r="328" spans="1:36" x14ac:dyDescent="0.3">
      <c r="A328" s="15" t="s">
        <v>704</v>
      </c>
      <c r="B328" s="10" t="s">
        <v>634</v>
      </c>
      <c r="C328" s="10" t="s">
        <v>467</v>
      </c>
      <c r="D328" s="10" t="s">
        <v>32</v>
      </c>
      <c r="E328" s="10">
        <v>2020</v>
      </c>
      <c r="F328" s="15">
        <v>200</v>
      </c>
      <c r="G328" s="15">
        <v>0</v>
      </c>
      <c r="H328" s="15">
        <v>0</v>
      </c>
      <c r="I328" s="15">
        <v>0</v>
      </c>
      <c r="J328" s="15">
        <v>0</v>
      </c>
      <c r="K328" s="15">
        <v>0</v>
      </c>
      <c r="L328" s="15">
        <v>0</v>
      </c>
      <c r="M328" s="15">
        <v>0</v>
      </c>
      <c r="N328" s="12">
        <v>0</v>
      </c>
      <c r="O328" s="15">
        <v>0</v>
      </c>
      <c r="P328" s="15">
        <v>0</v>
      </c>
      <c r="Q328" s="15">
        <v>0</v>
      </c>
      <c r="R328" s="15">
        <v>0</v>
      </c>
      <c r="S328" s="15">
        <v>0</v>
      </c>
      <c r="T328" s="15">
        <v>0</v>
      </c>
      <c r="U328" s="15">
        <v>0</v>
      </c>
      <c r="V328" s="15">
        <v>0</v>
      </c>
      <c r="W328" s="12">
        <v>0</v>
      </c>
      <c r="X328" s="15">
        <v>0</v>
      </c>
      <c r="Y328" s="15">
        <v>0</v>
      </c>
      <c r="Z328" s="10">
        <v>0</v>
      </c>
      <c r="AA328" s="12">
        <v>0</v>
      </c>
      <c r="AB328" s="15">
        <v>0</v>
      </c>
      <c r="AC328" s="15">
        <v>0</v>
      </c>
      <c r="AD328" s="15">
        <v>0</v>
      </c>
      <c r="AE328" s="15">
        <v>0</v>
      </c>
      <c r="AF328" s="6">
        <v>0</v>
      </c>
      <c r="AG328" s="6">
        <v>0</v>
      </c>
      <c r="AH328" s="6">
        <v>0</v>
      </c>
      <c r="AI328" s="6">
        <f>SUM(F328:AE328)</f>
        <v>200</v>
      </c>
      <c r="AJ328" s="15" t="s">
        <v>29</v>
      </c>
    </row>
    <row r="329" spans="1:36" ht="31.2" x14ac:dyDescent="0.3">
      <c r="A329" s="10" t="s">
        <v>45</v>
      </c>
      <c r="B329" s="10" t="s">
        <v>483</v>
      </c>
      <c r="C329" s="10" t="s">
        <v>467</v>
      </c>
      <c r="D329" s="10" t="s">
        <v>32</v>
      </c>
      <c r="E329" s="10">
        <v>2016</v>
      </c>
      <c r="F329" s="11">
        <v>0</v>
      </c>
      <c r="G329" s="5">
        <v>0</v>
      </c>
      <c r="H329" s="5">
        <v>0</v>
      </c>
      <c r="I329" s="5">
        <v>0</v>
      </c>
      <c r="J329" s="12">
        <v>46.3</v>
      </c>
      <c r="K329" s="11">
        <v>0</v>
      </c>
      <c r="L329" s="11">
        <v>0</v>
      </c>
      <c r="M329" s="12">
        <v>0</v>
      </c>
      <c r="N329" s="12">
        <v>0</v>
      </c>
      <c r="O329" s="12">
        <v>0</v>
      </c>
      <c r="P329" s="12">
        <v>150</v>
      </c>
      <c r="Q329" s="12">
        <v>0</v>
      </c>
      <c r="R329" s="12">
        <v>0</v>
      </c>
      <c r="S329" s="9">
        <v>0</v>
      </c>
      <c r="T329" s="12">
        <v>0</v>
      </c>
      <c r="U329" s="12">
        <v>0</v>
      </c>
      <c r="V329" s="12">
        <v>0</v>
      </c>
      <c r="W329" s="12">
        <v>0</v>
      </c>
      <c r="X329" s="6">
        <v>0</v>
      </c>
      <c r="Y329" s="6">
        <v>0</v>
      </c>
      <c r="Z329" s="12">
        <v>0</v>
      </c>
      <c r="AA329" s="12">
        <v>0</v>
      </c>
      <c r="AB329" s="6">
        <v>0</v>
      </c>
      <c r="AC329" s="6">
        <v>0</v>
      </c>
      <c r="AD329" s="6">
        <v>0</v>
      </c>
      <c r="AE329" s="6">
        <v>0</v>
      </c>
      <c r="AF329" s="12">
        <v>0</v>
      </c>
      <c r="AG329" s="12">
        <v>0</v>
      </c>
      <c r="AH329" s="12">
        <v>0</v>
      </c>
      <c r="AI329" s="6">
        <f>SUM(F329:AE329)</f>
        <v>196.3</v>
      </c>
      <c r="AJ329" s="10" t="s">
        <v>29</v>
      </c>
    </row>
    <row r="330" spans="1:36" ht="31.2" x14ac:dyDescent="0.3">
      <c r="A330" s="10" t="s">
        <v>45</v>
      </c>
      <c r="B330" s="10" t="s">
        <v>475</v>
      </c>
      <c r="C330" s="10" t="s">
        <v>467</v>
      </c>
      <c r="D330" s="10" t="s">
        <v>32</v>
      </c>
      <c r="E330" s="10">
        <v>2016</v>
      </c>
      <c r="F330" s="11">
        <v>0</v>
      </c>
      <c r="G330" s="5">
        <v>0</v>
      </c>
      <c r="H330" s="5">
        <v>0</v>
      </c>
      <c r="I330" s="5">
        <v>0</v>
      </c>
      <c r="J330" s="12">
        <v>46</v>
      </c>
      <c r="K330" s="11">
        <v>0</v>
      </c>
      <c r="L330" s="11">
        <v>0</v>
      </c>
      <c r="M330" s="12">
        <v>0</v>
      </c>
      <c r="N330" s="12">
        <v>0</v>
      </c>
      <c r="O330" s="12">
        <v>0</v>
      </c>
      <c r="P330" s="12">
        <v>150</v>
      </c>
      <c r="Q330" s="12">
        <v>0</v>
      </c>
      <c r="R330" s="12">
        <v>0</v>
      </c>
      <c r="S330" s="9">
        <v>0</v>
      </c>
      <c r="T330" s="12">
        <v>0</v>
      </c>
      <c r="U330" s="12">
        <v>0</v>
      </c>
      <c r="V330" s="12">
        <v>0</v>
      </c>
      <c r="W330" s="12">
        <v>0</v>
      </c>
      <c r="X330" s="6">
        <v>0</v>
      </c>
      <c r="Y330" s="6">
        <v>0</v>
      </c>
      <c r="Z330" s="12">
        <v>0</v>
      </c>
      <c r="AA330" s="12">
        <v>0</v>
      </c>
      <c r="AB330" s="6">
        <v>0</v>
      </c>
      <c r="AC330" s="6">
        <v>0</v>
      </c>
      <c r="AD330" s="6">
        <v>0</v>
      </c>
      <c r="AE330" s="6">
        <v>0</v>
      </c>
      <c r="AF330" s="12">
        <v>0</v>
      </c>
      <c r="AG330" s="12">
        <v>0</v>
      </c>
      <c r="AH330" s="12">
        <v>0</v>
      </c>
      <c r="AI330" s="6">
        <f>SUM(F330:AE330)</f>
        <v>196</v>
      </c>
      <c r="AJ330" s="10" t="s">
        <v>29</v>
      </c>
    </row>
    <row r="331" spans="1:36" x14ac:dyDescent="0.3">
      <c r="A331" s="10" t="s">
        <v>185</v>
      </c>
      <c r="B331" s="10" t="s">
        <v>560</v>
      </c>
      <c r="C331" s="10" t="s">
        <v>467</v>
      </c>
      <c r="D331" s="10" t="s">
        <v>32</v>
      </c>
      <c r="E331" s="10">
        <v>2023</v>
      </c>
      <c r="F331" s="11">
        <v>32.6</v>
      </c>
      <c r="G331" s="5">
        <v>0</v>
      </c>
      <c r="H331" s="5">
        <v>0</v>
      </c>
      <c r="I331" s="5">
        <v>0</v>
      </c>
      <c r="J331" s="12">
        <v>0</v>
      </c>
      <c r="K331" s="11">
        <v>0</v>
      </c>
      <c r="L331" s="11">
        <v>0</v>
      </c>
      <c r="M331" s="12">
        <v>38.200000000000003</v>
      </c>
      <c r="N331" s="12">
        <v>0</v>
      </c>
      <c r="O331" s="12">
        <v>0</v>
      </c>
      <c r="P331" s="12">
        <v>0</v>
      </c>
      <c r="Q331" s="12">
        <v>0</v>
      </c>
      <c r="R331" s="12">
        <v>0</v>
      </c>
      <c r="S331" s="9">
        <v>0</v>
      </c>
      <c r="T331" s="12">
        <v>0</v>
      </c>
      <c r="U331" s="12">
        <v>124</v>
      </c>
      <c r="V331" s="12">
        <v>0</v>
      </c>
      <c r="W331" s="12">
        <v>0</v>
      </c>
      <c r="X331" s="6">
        <v>0</v>
      </c>
      <c r="Y331" s="6">
        <v>0</v>
      </c>
      <c r="Z331" s="12">
        <v>0</v>
      </c>
      <c r="AA331" s="12">
        <v>0</v>
      </c>
      <c r="AB331" s="6">
        <v>0</v>
      </c>
      <c r="AC331" s="6">
        <v>0</v>
      </c>
      <c r="AD331" s="6">
        <v>0</v>
      </c>
      <c r="AE331" s="6">
        <v>0</v>
      </c>
      <c r="AF331" s="12">
        <v>0</v>
      </c>
      <c r="AG331" s="12">
        <v>0</v>
      </c>
      <c r="AH331" s="12">
        <v>0</v>
      </c>
      <c r="AI331" s="6">
        <f>SUM(F331:AE331)</f>
        <v>194.8</v>
      </c>
      <c r="AJ331" s="10" t="s">
        <v>29</v>
      </c>
    </row>
    <row r="332" spans="1:36" ht="26.4" hidden="1" x14ac:dyDescent="0.3">
      <c r="A332" s="10" t="s">
        <v>70</v>
      </c>
      <c r="B332" s="7" t="s">
        <v>71</v>
      </c>
      <c r="C332" s="8" t="s">
        <v>27</v>
      </c>
      <c r="D332" s="8" t="s">
        <v>32</v>
      </c>
      <c r="E332" s="8">
        <v>2018</v>
      </c>
      <c r="F332" s="9">
        <v>0</v>
      </c>
      <c r="G332" s="5">
        <v>0</v>
      </c>
      <c r="H332" s="5">
        <v>0</v>
      </c>
      <c r="I332" s="5">
        <v>0</v>
      </c>
      <c r="J332" s="9">
        <v>0</v>
      </c>
      <c r="K332" s="6">
        <v>0</v>
      </c>
      <c r="L332" s="6">
        <v>32</v>
      </c>
      <c r="M332" s="9">
        <v>0</v>
      </c>
      <c r="N332" s="12">
        <v>0</v>
      </c>
      <c r="O332" s="9">
        <v>0</v>
      </c>
      <c r="P332" s="9">
        <v>0</v>
      </c>
      <c r="Q332" s="9">
        <v>0</v>
      </c>
      <c r="R332" s="9">
        <v>0</v>
      </c>
      <c r="S332" s="9">
        <v>0</v>
      </c>
      <c r="T332" s="9">
        <v>0</v>
      </c>
      <c r="U332" s="9">
        <v>8</v>
      </c>
      <c r="V332" s="9">
        <v>0</v>
      </c>
      <c r="W332" s="12">
        <v>0</v>
      </c>
      <c r="X332" s="6">
        <v>0</v>
      </c>
      <c r="Y332" s="6">
        <v>0</v>
      </c>
      <c r="Z332" s="12">
        <v>0</v>
      </c>
      <c r="AA332" s="12">
        <v>0</v>
      </c>
      <c r="AB332" s="6">
        <v>0</v>
      </c>
      <c r="AC332" s="6">
        <v>0</v>
      </c>
      <c r="AD332" s="6">
        <v>0</v>
      </c>
      <c r="AE332" s="6">
        <v>0</v>
      </c>
      <c r="AF332" s="12">
        <v>0</v>
      </c>
      <c r="AG332" s="12">
        <v>0</v>
      </c>
      <c r="AH332" s="12">
        <v>0</v>
      </c>
      <c r="AI332" s="6">
        <f>SUM(F332:AH332)</f>
        <v>40</v>
      </c>
      <c r="AJ332" s="8" t="s">
        <v>66</v>
      </c>
    </row>
    <row r="333" spans="1:36" ht="31.2" x14ac:dyDescent="0.3">
      <c r="A333" s="10" t="s">
        <v>185</v>
      </c>
      <c r="B333" s="10" t="s">
        <v>559</v>
      </c>
      <c r="C333" s="10" t="s">
        <v>467</v>
      </c>
      <c r="D333" s="10" t="s">
        <v>32</v>
      </c>
      <c r="E333" s="10">
        <v>2023</v>
      </c>
      <c r="F333" s="11">
        <v>31.43</v>
      </c>
      <c r="G333" s="5">
        <v>0</v>
      </c>
      <c r="H333" s="5">
        <v>0</v>
      </c>
      <c r="I333" s="5">
        <v>0</v>
      </c>
      <c r="J333" s="12">
        <v>0</v>
      </c>
      <c r="K333" s="11">
        <v>0</v>
      </c>
      <c r="L333" s="11">
        <v>0</v>
      </c>
      <c r="M333" s="12">
        <v>36.4</v>
      </c>
      <c r="N333" s="12">
        <v>0</v>
      </c>
      <c r="O333" s="12">
        <v>0</v>
      </c>
      <c r="P333" s="12">
        <v>0</v>
      </c>
      <c r="Q333" s="12">
        <v>0</v>
      </c>
      <c r="R333" s="12">
        <v>0</v>
      </c>
      <c r="S333" s="9">
        <v>0</v>
      </c>
      <c r="T333" s="12">
        <v>0</v>
      </c>
      <c r="U333" s="12">
        <v>126.37</v>
      </c>
      <c r="V333" s="12">
        <v>0</v>
      </c>
      <c r="W333" s="12">
        <v>0</v>
      </c>
      <c r="X333" s="6">
        <v>0</v>
      </c>
      <c r="Y333" s="6">
        <v>0</v>
      </c>
      <c r="Z333" s="12">
        <v>0</v>
      </c>
      <c r="AA333" s="12">
        <v>0</v>
      </c>
      <c r="AB333" s="6">
        <v>0</v>
      </c>
      <c r="AC333" s="6">
        <v>0</v>
      </c>
      <c r="AD333" s="6">
        <v>0</v>
      </c>
      <c r="AE333" s="6">
        <v>0</v>
      </c>
      <c r="AF333" s="12">
        <v>0</v>
      </c>
      <c r="AG333" s="12">
        <v>0</v>
      </c>
      <c r="AH333" s="12">
        <v>0</v>
      </c>
      <c r="AI333" s="6">
        <f t="shared" ref="AI333:AI344" si="16">SUM(F333:AE333)</f>
        <v>194.2</v>
      </c>
      <c r="AJ333" s="10" t="s">
        <v>29</v>
      </c>
    </row>
    <row r="334" spans="1:36" x14ac:dyDescent="0.3">
      <c r="A334" s="10" t="s">
        <v>45</v>
      </c>
      <c r="B334" s="10" t="s">
        <v>476</v>
      </c>
      <c r="C334" s="10" t="s">
        <v>467</v>
      </c>
      <c r="D334" s="10" t="s">
        <v>28</v>
      </c>
      <c r="E334" s="10">
        <v>2011</v>
      </c>
      <c r="F334" s="11">
        <v>0</v>
      </c>
      <c r="G334" s="5">
        <v>0</v>
      </c>
      <c r="H334" s="5">
        <v>0</v>
      </c>
      <c r="I334" s="5">
        <v>0</v>
      </c>
      <c r="J334" s="12">
        <v>93</v>
      </c>
      <c r="K334" s="11">
        <v>0</v>
      </c>
      <c r="L334" s="11">
        <v>0</v>
      </c>
      <c r="M334" s="12">
        <v>0</v>
      </c>
      <c r="N334" s="12">
        <v>0</v>
      </c>
      <c r="O334" s="12">
        <v>0</v>
      </c>
      <c r="P334" s="12">
        <v>97</v>
      </c>
      <c r="Q334" s="12">
        <v>0</v>
      </c>
      <c r="R334" s="12">
        <v>0</v>
      </c>
      <c r="S334" s="9">
        <v>0</v>
      </c>
      <c r="T334" s="12">
        <v>0</v>
      </c>
      <c r="U334" s="12">
        <v>0</v>
      </c>
      <c r="V334" s="12">
        <v>0</v>
      </c>
      <c r="W334" s="12">
        <v>0</v>
      </c>
      <c r="X334" s="6">
        <v>0</v>
      </c>
      <c r="Y334" s="6">
        <v>0</v>
      </c>
      <c r="Z334" s="12">
        <v>0</v>
      </c>
      <c r="AA334" s="12">
        <v>0</v>
      </c>
      <c r="AB334" s="6">
        <v>0</v>
      </c>
      <c r="AC334" s="6">
        <v>0</v>
      </c>
      <c r="AD334" s="6">
        <v>0</v>
      </c>
      <c r="AE334" s="6">
        <v>0</v>
      </c>
      <c r="AF334" s="12">
        <v>0</v>
      </c>
      <c r="AG334" s="12">
        <v>0</v>
      </c>
      <c r="AH334" s="12">
        <v>0</v>
      </c>
      <c r="AI334" s="6">
        <f t="shared" si="16"/>
        <v>190</v>
      </c>
      <c r="AJ334" s="10" t="s">
        <v>29</v>
      </c>
    </row>
    <row r="335" spans="1:36" ht="31.2" x14ac:dyDescent="0.3">
      <c r="A335" s="2" t="s">
        <v>54</v>
      </c>
      <c r="B335" s="10" t="s">
        <v>485</v>
      </c>
      <c r="C335" s="10" t="s">
        <v>467</v>
      </c>
      <c r="D335" s="10" t="s">
        <v>32</v>
      </c>
      <c r="E335" s="10">
        <v>2022</v>
      </c>
      <c r="F335" s="11">
        <v>0</v>
      </c>
      <c r="G335" s="5">
        <v>0</v>
      </c>
      <c r="H335" s="5">
        <v>0</v>
      </c>
      <c r="I335" s="5">
        <v>0</v>
      </c>
      <c r="J335" s="12">
        <v>42.9</v>
      </c>
      <c r="K335" s="11">
        <v>0</v>
      </c>
      <c r="L335" s="11">
        <v>0</v>
      </c>
      <c r="M335" s="12">
        <v>0</v>
      </c>
      <c r="N335" s="12">
        <v>0</v>
      </c>
      <c r="O335" s="12">
        <v>0</v>
      </c>
      <c r="P335" s="12">
        <v>143</v>
      </c>
      <c r="Q335" s="12">
        <v>0</v>
      </c>
      <c r="R335" s="12">
        <v>0</v>
      </c>
      <c r="S335" s="9">
        <v>0</v>
      </c>
      <c r="T335" s="12">
        <v>0</v>
      </c>
      <c r="U335" s="12">
        <v>0</v>
      </c>
      <c r="V335" s="12">
        <v>0</v>
      </c>
      <c r="W335" s="12">
        <v>0</v>
      </c>
      <c r="X335" s="6">
        <v>0</v>
      </c>
      <c r="Y335" s="6">
        <v>0</v>
      </c>
      <c r="Z335" s="12">
        <v>0</v>
      </c>
      <c r="AA335" s="12">
        <v>0</v>
      </c>
      <c r="AB335" s="6">
        <v>0</v>
      </c>
      <c r="AC335" s="6">
        <v>0</v>
      </c>
      <c r="AD335" s="6">
        <v>0</v>
      </c>
      <c r="AE335" s="6">
        <v>0</v>
      </c>
      <c r="AF335" s="12">
        <v>0</v>
      </c>
      <c r="AG335" s="12">
        <v>0</v>
      </c>
      <c r="AH335" s="12">
        <v>0</v>
      </c>
      <c r="AI335" s="6">
        <f t="shared" si="16"/>
        <v>185.9</v>
      </c>
      <c r="AJ335" s="10" t="s">
        <v>29</v>
      </c>
    </row>
    <row r="336" spans="1:36" ht="31.2" x14ac:dyDescent="0.3">
      <c r="A336" s="2" t="s">
        <v>54</v>
      </c>
      <c r="B336" s="10" t="s">
        <v>486</v>
      </c>
      <c r="C336" s="10" t="s">
        <v>467</v>
      </c>
      <c r="D336" s="10" t="s">
        <v>32</v>
      </c>
      <c r="E336" s="10">
        <v>2022</v>
      </c>
      <c r="F336" s="11">
        <v>0</v>
      </c>
      <c r="G336" s="5">
        <v>0</v>
      </c>
      <c r="H336" s="5">
        <v>0</v>
      </c>
      <c r="I336" s="5">
        <v>0</v>
      </c>
      <c r="J336" s="12">
        <v>42.9</v>
      </c>
      <c r="K336" s="11">
        <v>0</v>
      </c>
      <c r="L336" s="11">
        <v>0</v>
      </c>
      <c r="M336" s="12">
        <v>0</v>
      </c>
      <c r="N336" s="12">
        <v>0</v>
      </c>
      <c r="O336" s="12">
        <v>0</v>
      </c>
      <c r="P336" s="12">
        <v>143</v>
      </c>
      <c r="Q336" s="12">
        <v>0</v>
      </c>
      <c r="R336" s="12">
        <v>0</v>
      </c>
      <c r="S336" s="9">
        <v>0</v>
      </c>
      <c r="T336" s="12">
        <v>0</v>
      </c>
      <c r="U336" s="12">
        <v>0</v>
      </c>
      <c r="V336" s="12">
        <v>0</v>
      </c>
      <c r="W336" s="12">
        <v>0</v>
      </c>
      <c r="X336" s="6">
        <v>0</v>
      </c>
      <c r="Y336" s="6">
        <v>0</v>
      </c>
      <c r="Z336" s="12">
        <v>0</v>
      </c>
      <c r="AA336" s="12">
        <v>0</v>
      </c>
      <c r="AB336" s="6">
        <v>0</v>
      </c>
      <c r="AC336" s="6">
        <v>0</v>
      </c>
      <c r="AD336" s="6">
        <v>0</v>
      </c>
      <c r="AE336" s="6">
        <v>0</v>
      </c>
      <c r="AF336" s="12">
        <v>0</v>
      </c>
      <c r="AG336" s="12">
        <v>0</v>
      </c>
      <c r="AH336" s="12">
        <v>0</v>
      </c>
      <c r="AI336" s="6">
        <f t="shared" si="16"/>
        <v>185.9</v>
      </c>
      <c r="AJ336" s="10" t="s">
        <v>29</v>
      </c>
    </row>
    <row r="337" spans="1:36" x14ac:dyDescent="0.3">
      <c r="A337" s="15" t="s">
        <v>95</v>
      </c>
      <c r="B337" s="15" t="s">
        <v>617</v>
      </c>
      <c r="C337" s="10" t="s">
        <v>364</v>
      </c>
      <c r="D337" s="10" t="s">
        <v>32</v>
      </c>
      <c r="E337" s="15">
        <v>2017</v>
      </c>
      <c r="F337" s="15">
        <v>0</v>
      </c>
      <c r="G337" s="15">
        <v>0</v>
      </c>
      <c r="H337" s="15">
        <v>0</v>
      </c>
      <c r="I337" s="15">
        <v>40</v>
      </c>
      <c r="J337" s="15">
        <v>0</v>
      </c>
      <c r="K337" s="15">
        <v>0</v>
      </c>
      <c r="L337" s="15">
        <v>0</v>
      </c>
      <c r="M337" s="15">
        <v>0</v>
      </c>
      <c r="N337" s="12">
        <v>0</v>
      </c>
      <c r="O337" s="15">
        <v>0</v>
      </c>
      <c r="P337" s="15">
        <v>0</v>
      </c>
      <c r="Q337" s="15">
        <v>0</v>
      </c>
      <c r="R337" s="15">
        <v>0</v>
      </c>
      <c r="S337" s="15">
        <v>0</v>
      </c>
      <c r="T337" s="15">
        <v>0</v>
      </c>
      <c r="U337" s="15">
        <v>0</v>
      </c>
      <c r="V337" s="15">
        <v>0</v>
      </c>
      <c r="W337" s="12">
        <v>0</v>
      </c>
      <c r="X337" s="15">
        <v>0</v>
      </c>
      <c r="Y337" s="15">
        <v>0</v>
      </c>
      <c r="Z337" s="10">
        <v>0</v>
      </c>
      <c r="AA337" s="12">
        <v>0</v>
      </c>
      <c r="AB337" s="15">
        <v>0</v>
      </c>
      <c r="AC337" s="15">
        <v>0</v>
      </c>
      <c r="AD337" s="15">
        <v>0</v>
      </c>
      <c r="AE337" s="15">
        <v>0</v>
      </c>
      <c r="AF337" s="6">
        <v>0</v>
      </c>
      <c r="AG337" s="6">
        <v>0</v>
      </c>
      <c r="AH337" s="6">
        <v>0</v>
      </c>
      <c r="AI337" s="6">
        <f t="shared" si="16"/>
        <v>40</v>
      </c>
      <c r="AJ337" s="15" t="s">
        <v>58</v>
      </c>
    </row>
    <row r="338" spans="1:36" x14ac:dyDescent="0.3">
      <c r="A338" s="15" t="s">
        <v>95</v>
      </c>
      <c r="B338" s="15" t="s">
        <v>617</v>
      </c>
      <c r="C338" s="10" t="s">
        <v>364</v>
      </c>
      <c r="D338" s="10" t="s">
        <v>32</v>
      </c>
      <c r="E338" s="10">
        <v>2017</v>
      </c>
      <c r="F338" s="11">
        <v>0</v>
      </c>
      <c r="G338" s="5">
        <v>60</v>
      </c>
      <c r="H338" s="5">
        <v>0</v>
      </c>
      <c r="I338" s="5">
        <v>0</v>
      </c>
      <c r="J338" s="5">
        <v>0</v>
      </c>
      <c r="K338" s="5">
        <v>0</v>
      </c>
      <c r="L338" s="5">
        <v>0</v>
      </c>
      <c r="M338" s="5">
        <v>0</v>
      </c>
      <c r="N338" s="12">
        <v>0</v>
      </c>
      <c r="O338" s="5">
        <v>0</v>
      </c>
      <c r="P338" s="5">
        <v>0</v>
      </c>
      <c r="Q338" s="5">
        <v>0</v>
      </c>
      <c r="R338" s="5">
        <v>0</v>
      </c>
      <c r="S338" s="5">
        <v>0</v>
      </c>
      <c r="T338" s="5">
        <v>0</v>
      </c>
      <c r="U338" s="5">
        <v>0</v>
      </c>
      <c r="V338" s="5">
        <v>0</v>
      </c>
      <c r="W338" s="12">
        <v>0</v>
      </c>
      <c r="X338" s="5">
        <v>0</v>
      </c>
      <c r="Y338" s="5">
        <v>0</v>
      </c>
      <c r="Z338" s="10">
        <v>0</v>
      </c>
      <c r="AA338" s="12">
        <v>0</v>
      </c>
      <c r="AB338" s="5">
        <v>0</v>
      </c>
      <c r="AC338" s="5">
        <v>0</v>
      </c>
      <c r="AD338" s="5">
        <v>0</v>
      </c>
      <c r="AE338" s="5">
        <v>0</v>
      </c>
      <c r="AF338" s="6">
        <v>0</v>
      </c>
      <c r="AG338" s="6">
        <v>0</v>
      </c>
      <c r="AH338" s="6">
        <v>0</v>
      </c>
      <c r="AI338" s="6">
        <f t="shared" si="16"/>
        <v>60</v>
      </c>
      <c r="AJ338" s="10" t="s">
        <v>58</v>
      </c>
    </row>
    <row r="339" spans="1:36" ht="31.2" x14ac:dyDescent="0.3">
      <c r="A339" s="10" t="s">
        <v>95</v>
      </c>
      <c r="B339" s="10" t="s">
        <v>397</v>
      </c>
      <c r="C339" s="10" t="s">
        <v>364</v>
      </c>
      <c r="D339" s="10" t="s">
        <v>32</v>
      </c>
      <c r="E339" s="10">
        <v>2017</v>
      </c>
      <c r="F339" s="11">
        <v>0</v>
      </c>
      <c r="G339" s="5">
        <v>0</v>
      </c>
      <c r="H339" s="5">
        <v>0</v>
      </c>
      <c r="I339" s="5">
        <v>0</v>
      </c>
      <c r="J339" s="11">
        <v>0</v>
      </c>
      <c r="K339" s="11">
        <v>0</v>
      </c>
      <c r="L339" s="12">
        <v>0</v>
      </c>
      <c r="M339" s="12">
        <v>0</v>
      </c>
      <c r="N339" s="12">
        <v>0</v>
      </c>
      <c r="O339" s="12">
        <v>0</v>
      </c>
      <c r="P339" s="12">
        <v>0</v>
      </c>
      <c r="Q339" s="11">
        <v>0</v>
      </c>
      <c r="R339" s="12">
        <v>0</v>
      </c>
      <c r="S339" s="12">
        <v>0</v>
      </c>
      <c r="T339" s="12">
        <v>0</v>
      </c>
      <c r="U339" s="12">
        <v>325.7</v>
      </c>
      <c r="V339" s="12">
        <v>0</v>
      </c>
      <c r="W339" s="12">
        <v>0</v>
      </c>
      <c r="X339" s="12">
        <v>0</v>
      </c>
      <c r="Y339" s="12">
        <v>0</v>
      </c>
      <c r="Z339" s="12">
        <v>0</v>
      </c>
      <c r="AA339" s="12">
        <v>0</v>
      </c>
      <c r="AB339" s="11">
        <v>0</v>
      </c>
      <c r="AC339" s="12">
        <v>0</v>
      </c>
      <c r="AD339" s="12">
        <v>0</v>
      </c>
      <c r="AE339" s="12">
        <v>0</v>
      </c>
      <c r="AF339" s="12">
        <v>0</v>
      </c>
      <c r="AG339" s="12">
        <v>0</v>
      </c>
      <c r="AH339" s="12">
        <v>0</v>
      </c>
      <c r="AI339" s="6">
        <f t="shared" si="16"/>
        <v>325.7</v>
      </c>
      <c r="AJ339" s="10" t="s">
        <v>209</v>
      </c>
    </row>
    <row r="340" spans="1:36" ht="31.2" x14ac:dyDescent="0.3">
      <c r="A340" s="10" t="s">
        <v>95</v>
      </c>
      <c r="B340" s="10" t="s">
        <v>517</v>
      </c>
      <c r="C340" s="10" t="s">
        <v>467</v>
      </c>
      <c r="D340" s="10" t="s">
        <v>40</v>
      </c>
      <c r="E340" s="10">
        <v>2020</v>
      </c>
      <c r="F340" s="11">
        <v>0</v>
      </c>
      <c r="G340" s="5">
        <v>0</v>
      </c>
      <c r="H340" s="5">
        <v>0</v>
      </c>
      <c r="I340" s="5">
        <v>0</v>
      </c>
      <c r="J340" s="12">
        <v>0</v>
      </c>
      <c r="K340" s="11">
        <v>0</v>
      </c>
      <c r="L340" s="11">
        <v>0</v>
      </c>
      <c r="M340" s="12">
        <v>171.8</v>
      </c>
      <c r="N340" s="12">
        <v>0</v>
      </c>
      <c r="O340" s="12">
        <v>0</v>
      </c>
      <c r="P340" s="12">
        <v>0</v>
      </c>
      <c r="Q340" s="12">
        <v>0</v>
      </c>
      <c r="R340" s="12">
        <v>0</v>
      </c>
      <c r="S340" s="9">
        <v>0</v>
      </c>
      <c r="T340" s="12">
        <v>0</v>
      </c>
      <c r="U340" s="12">
        <v>0</v>
      </c>
      <c r="V340" s="12">
        <v>0</v>
      </c>
      <c r="W340" s="12">
        <v>0</v>
      </c>
      <c r="X340" s="6">
        <v>0</v>
      </c>
      <c r="Y340" s="6">
        <v>0</v>
      </c>
      <c r="Z340" s="12">
        <v>0</v>
      </c>
      <c r="AA340" s="12">
        <v>0</v>
      </c>
      <c r="AB340" s="6">
        <v>0</v>
      </c>
      <c r="AC340" s="6">
        <v>0</v>
      </c>
      <c r="AD340" s="6">
        <v>0</v>
      </c>
      <c r="AE340" s="6">
        <v>0</v>
      </c>
      <c r="AF340" s="12">
        <v>0</v>
      </c>
      <c r="AG340" s="12">
        <v>0</v>
      </c>
      <c r="AH340" s="12">
        <v>0</v>
      </c>
      <c r="AI340" s="6">
        <f t="shared" si="16"/>
        <v>171.8</v>
      </c>
      <c r="AJ340" s="10" t="s">
        <v>29</v>
      </c>
    </row>
    <row r="341" spans="1:36" ht="31.2" x14ac:dyDescent="0.3">
      <c r="A341" s="10" t="s">
        <v>95</v>
      </c>
      <c r="B341" s="10" t="s">
        <v>405</v>
      </c>
      <c r="C341" s="10" t="s">
        <v>364</v>
      </c>
      <c r="D341" s="10" t="s">
        <v>32</v>
      </c>
      <c r="E341" s="10">
        <v>2017</v>
      </c>
      <c r="F341" s="11">
        <v>0</v>
      </c>
      <c r="G341" s="5">
        <v>0</v>
      </c>
      <c r="H341" s="5">
        <v>0</v>
      </c>
      <c r="I341" s="5">
        <v>0</v>
      </c>
      <c r="J341" s="11">
        <v>0</v>
      </c>
      <c r="K341" s="11">
        <v>0</v>
      </c>
      <c r="L341" s="12">
        <v>0</v>
      </c>
      <c r="M341" s="12">
        <v>0</v>
      </c>
      <c r="N341" s="12">
        <v>0</v>
      </c>
      <c r="O341" s="12">
        <v>0</v>
      </c>
      <c r="P341" s="12">
        <v>225.7</v>
      </c>
      <c r="Q341" s="11">
        <v>0</v>
      </c>
      <c r="R341" s="12">
        <v>0</v>
      </c>
      <c r="S341" s="12">
        <v>0</v>
      </c>
      <c r="T341" s="12">
        <v>0</v>
      </c>
      <c r="U341" s="12">
        <v>124.3</v>
      </c>
      <c r="V341" s="12">
        <v>0</v>
      </c>
      <c r="W341" s="12">
        <v>0</v>
      </c>
      <c r="X341" s="12">
        <v>0</v>
      </c>
      <c r="Y341" s="12">
        <v>0</v>
      </c>
      <c r="Z341" s="12">
        <v>0</v>
      </c>
      <c r="AA341" s="12">
        <v>0</v>
      </c>
      <c r="AB341" s="11">
        <v>0</v>
      </c>
      <c r="AC341" s="12">
        <v>0</v>
      </c>
      <c r="AD341" s="12">
        <v>0</v>
      </c>
      <c r="AE341" s="12">
        <v>0</v>
      </c>
      <c r="AF341" s="12">
        <v>0</v>
      </c>
      <c r="AG341" s="12">
        <v>0</v>
      </c>
      <c r="AH341" s="12">
        <v>0</v>
      </c>
      <c r="AI341" s="6">
        <f t="shared" si="16"/>
        <v>350</v>
      </c>
      <c r="AJ341" s="10" t="s">
        <v>209</v>
      </c>
    </row>
    <row r="342" spans="1:36" ht="31.2" x14ac:dyDescent="0.3">
      <c r="A342" s="10" t="s">
        <v>95</v>
      </c>
      <c r="B342" s="10" t="s">
        <v>402</v>
      </c>
      <c r="C342" s="10" t="s">
        <v>364</v>
      </c>
      <c r="D342" s="10" t="s">
        <v>32</v>
      </c>
      <c r="E342" s="10">
        <v>2017</v>
      </c>
      <c r="F342" s="11">
        <v>0</v>
      </c>
      <c r="G342" s="5">
        <v>0</v>
      </c>
      <c r="H342" s="5">
        <v>0</v>
      </c>
      <c r="I342" s="5">
        <v>0</v>
      </c>
      <c r="J342" s="11">
        <v>0</v>
      </c>
      <c r="K342" s="11">
        <v>0</v>
      </c>
      <c r="L342" s="12">
        <v>0</v>
      </c>
      <c r="M342" s="12">
        <v>38</v>
      </c>
      <c r="N342" s="12">
        <v>0</v>
      </c>
      <c r="O342" s="12">
        <v>0</v>
      </c>
      <c r="P342" s="12">
        <v>0</v>
      </c>
      <c r="Q342" s="11">
        <v>0</v>
      </c>
      <c r="R342" s="12">
        <v>0</v>
      </c>
      <c r="S342" s="12">
        <v>0</v>
      </c>
      <c r="T342" s="12">
        <v>0</v>
      </c>
      <c r="U342" s="12">
        <v>88</v>
      </c>
      <c r="V342" s="12">
        <v>0</v>
      </c>
      <c r="W342" s="12">
        <v>0</v>
      </c>
      <c r="X342" s="12">
        <v>0</v>
      </c>
      <c r="Y342" s="12">
        <v>0</v>
      </c>
      <c r="Z342" s="12">
        <v>0</v>
      </c>
      <c r="AA342" s="12">
        <v>0</v>
      </c>
      <c r="AB342" s="11">
        <v>0</v>
      </c>
      <c r="AC342" s="12">
        <v>0</v>
      </c>
      <c r="AD342" s="12">
        <v>0</v>
      </c>
      <c r="AE342" s="12">
        <v>0</v>
      </c>
      <c r="AF342" s="12">
        <v>0</v>
      </c>
      <c r="AG342" s="12">
        <v>0</v>
      </c>
      <c r="AH342" s="12">
        <v>0</v>
      </c>
      <c r="AI342" s="6">
        <f t="shared" si="16"/>
        <v>126</v>
      </c>
      <c r="AJ342" s="10" t="s">
        <v>29</v>
      </c>
    </row>
    <row r="343" spans="1:36" x14ac:dyDescent="0.3">
      <c r="A343" s="10" t="s">
        <v>36</v>
      </c>
      <c r="B343" s="10" t="s">
        <v>212</v>
      </c>
      <c r="C343" s="10" t="s">
        <v>204</v>
      </c>
      <c r="D343" s="10" t="s">
        <v>40</v>
      </c>
      <c r="E343" s="10">
        <v>2017</v>
      </c>
      <c r="F343" s="11">
        <v>0</v>
      </c>
      <c r="G343" s="5">
        <v>0</v>
      </c>
      <c r="H343" s="5">
        <v>0</v>
      </c>
      <c r="I343" s="5">
        <v>0</v>
      </c>
      <c r="J343" s="12">
        <v>0</v>
      </c>
      <c r="K343" s="11">
        <v>0</v>
      </c>
      <c r="L343" s="12">
        <v>0</v>
      </c>
      <c r="M343" s="12">
        <v>7.7</v>
      </c>
      <c r="N343" s="12">
        <v>0</v>
      </c>
      <c r="O343" s="12">
        <v>0</v>
      </c>
      <c r="P343" s="12">
        <v>0</v>
      </c>
      <c r="Q343" s="12">
        <v>0</v>
      </c>
      <c r="R343" s="12">
        <v>0</v>
      </c>
      <c r="S343" s="9">
        <v>0</v>
      </c>
      <c r="T343" s="12">
        <v>0</v>
      </c>
      <c r="U343" s="12">
        <v>4.1399999999999997</v>
      </c>
      <c r="V343" s="12">
        <v>0</v>
      </c>
      <c r="W343" s="12">
        <v>0</v>
      </c>
      <c r="X343" s="12">
        <v>0</v>
      </c>
      <c r="Y343" s="12">
        <v>0</v>
      </c>
      <c r="Z343" s="12">
        <v>0</v>
      </c>
      <c r="AA343" s="12">
        <v>0</v>
      </c>
      <c r="AB343" s="12">
        <v>0</v>
      </c>
      <c r="AC343" s="12">
        <v>0</v>
      </c>
      <c r="AD343" s="12">
        <v>0</v>
      </c>
      <c r="AE343" s="12">
        <v>0</v>
      </c>
      <c r="AF343" s="12">
        <v>0</v>
      </c>
      <c r="AG343" s="12">
        <v>0</v>
      </c>
      <c r="AH343" s="12">
        <v>0</v>
      </c>
      <c r="AI343" s="6">
        <f t="shared" si="16"/>
        <v>11.84</v>
      </c>
      <c r="AJ343" s="10" t="s">
        <v>29</v>
      </c>
    </row>
    <row r="344" spans="1:36" ht="46.8" hidden="1" x14ac:dyDescent="0.3">
      <c r="A344" s="10" t="s">
        <v>60</v>
      </c>
      <c r="B344" s="10" t="s">
        <v>489</v>
      </c>
      <c r="C344" s="10" t="s">
        <v>467</v>
      </c>
      <c r="D344" s="10" t="s">
        <v>32</v>
      </c>
      <c r="E344" s="10">
        <v>2017</v>
      </c>
      <c r="F344" s="11">
        <v>80</v>
      </c>
      <c r="G344" s="5">
        <v>0</v>
      </c>
      <c r="H344" s="5">
        <v>0</v>
      </c>
      <c r="I344" s="5">
        <v>0</v>
      </c>
      <c r="J344" s="12">
        <v>97.45</v>
      </c>
      <c r="K344" s="11">
        <v>0</v>
      </c>
      <c r="L344" s="11">
        <v>0</v>
      </c>
      <c r="M344" s="12">
        <v>0</v>
      </c>
      <c r="N344" s="12">
        <v>0</v>
      </c>
      <c r="O344" s="12">
        <v>0</v>
      </c>
      <c r="P344" s="12">
        <v>0</v>
      </c>
      <c r="Q344" s="12">
        <v>0</v>
      </c>
      <c r="R344" s="12">
        <v>0</v>
      </c>
      <c r="S344" s="9">
        <v>0</v>
      </c>
      <c r="T344" s="12">
        <v>0</v>
      </c>
      <c r="U344" s="12">
        <v>0</v>
      </c>
      <c r="V344" s="12">
        <v>0</v>
      </c>
      <c r="W344" s="12">
        <v>0</v>
      </c>
      <c r="X344" s="6">
        <v>0</v>
      </c>
      <c r="Y344" s="6">
        <v>0</v>
      </c>
      <c r="Z344" s="12">
        <v>0</v>
      </c>
      <c r="AA344" s="12">
        <v>0</v>
      </c>
      <c r="AB344" s="6">
        <v>0</v>
      </c>
      <c r="AC344" s="6">
        <v>0</v>
      </c>
      <c r="AD344" s="6">
        <v>0</v>
      </c>
      <c r="AE344" s="6">
        <v>0</v>
      </c>
      <c r="AF344" s="12">
        <v>0</v>
      </c>
      <c r="AG344" s="12">
        <v>0</v>
      </c>
      <c r="AH344" s="12">
        <v>0</v>
      </c>
      <c r="AI344" s="6">
        <f t="shared" si="16"/>
        <v>177.45</v>
      </c>
      <c r="AJ344" s="10" t="s">
        <v>29</v>
      </c>
    </row>
    <row r="345" spans="1:36" ht="62.4" x14ac:dyDescent="0.3">
      <c r="A345" s="15" t="s">
        <v>185</v>
      </c>
      <c r="B345" s="92" t="s">
        <v>666</v>
      </c>
      <c r="C345" s="10" t="s">
        <v>27</v>
      </c>
      <c r="D345" s="10" t="s">
        <v>32</v>
      </c>
      <c r="E345" s="15">
        <v>2019</v>
      </c>
      <c r="F345" s="15">
        <v>0</v>
      </c>
      <c r="G345" s="15">
        <v>0</v>
      </c>
      <c r="H345" s="15">
        <v>56.8</v>
      </c>
      <c r="I345" s="15">
        <v>0</v>
      </c>
      <c r="J345" s="15">
        <v>0</v>
      </c>
      <c r="K345" s="15">
        <v>0</v>
      </c>
      <c r="L345" s="15">
        <v>0</v>
      </c>
      <c r="M345" s="15">
        <v>0</v>
      </c>
      <c r="N345" s="12">
        <v>0</v>
      </c>
      <c r="O345" s="15">
        <v>0</v>
      </c>
      <c r="P345" s="15">
        <v>0</v>
      </c>
      <c r="Q345" s="15">
        <v>0</v>
      </c>
      <c r="R345" s="15">
        <v>0</v>
      </c>
      <c r="S345" s="15">
        <v>0</v>
      </c>
      <c r="T345" s="15">
        <v>0</v>
      </c>
      <c r="U345" s="15">
        <v>0</v>
      </c>
      <c r="V345" s="15">
        <v>0</v>
      </c>
      <c r="W345" s="12">
        <v>0</v>
      </c>
      <c r="X345" s="15">
        <v>0</v>
      </c>
      <c r="Y345" s="15">
        <v>0</v>
      </c>
      <c r="Z345" s="10">
        <v>0</v>
      </c>
      <c r="AA345" s="12">
        <v>0</v>
      </c>
      <c r="AB345" s="15">
        <v>0</v>
      </c>
      <c r="AC345" s="15">
        <v>0</v>
      </c>
      <c r="AD345" s="15">
        <v>0</v>
      </c>
      <c r="AE345" s="15">
        <v>0</v>
      </c>
      <c r="AF345" s="6">
        <v>0</v>
      </c>
      <c r="AG345" s="6">
        <v>0</v>
      </c>
      <c r="AH345" s="6">
        <v>0</v>
      </c>
      <c r="AI345" s="6">
        <f>SUM(F345:AH345)</f>
        <v>56.8</v>
      </c>
      <c r="AJ345" s="15" t="s">
        <v>29</v>
      </c>
    </row>
    <row r="346" spans="1:36" ht="31.2" hidden="1" x14ac:dyDescent="0.3">
      <c r="A346" s="10" t="s">
        <v>131</v>
      </c>
      <c r="B346" s="10" t="s">
        <v>415</v>
      </c>
      <c r="C346" s="10" t="s">
        <v>364</v>
      </c>
      <c r="D346" s="10" t="s">
        <v>28</v>
      </c>
      <c r="E346" s="10">
        <v>2014</v>
      </c>
      <c r="F346" s="11">
        <v>0</v>
      </c>
      <c r="G346" s="5">
        <v>0</v>
      </c>
      <c r="H346" s="5"/>
      <c r="I346" s="5"/>
      <c r="J346" s="11">
        <v>3</v>
      </c>
      <c r="K346" s="11">
        <v>69</v>
      </c>
      <c r="L346" s="12">
        <v>0</v>
      </c>
      <c r="M346" s="12">
        <v>0</v>
      </c>
      <c r="N346" s="12"/>
      <c r="O346" s="12">
        <v>0</v>
      </c>
      <c r="P346" s="12">
        <v>0</v>
      </c>
      <c r="Q346" s="11">
        <v>0</v>
      </c>
      <c r="R346" s="12">
        <v>0</v>
      </c>
      <c r="S346" s="12">
        <v>0</v>
      </c>
      <c r="T346" s="12">
        <v>0</v>
      </c>
      <c r="U346" s="12">
        <v>0</v>
      </c>
      <c r="V346" s="12">
        <v>0</v>
      </c>
      <c r="W346" s="12"/>
      <c r="X346" s="12">
        <v>0</v>
      </c>
      <c r="Y346" s="12">
        <v>0</v>
      </c>
      <c r="Z346" s="12"/>
      <c r="AA346" s="12"/>
      <c r="AB346" s="11">
        <v>0</v>
      </c>
      <c r="AC346" s="12">
        <v>0</v>
      </c>
      <c r="AD346" s="12">
        <v>0</v>
      </c>
      <c r="AE346" s="12">
        <v>0</v>
      </c>
      <c r="AF346" s="12"/>
      <c r="AG346" s="12"/>
      <c r="AH346" s="12"/>
      <c r="AI346" s="6">
        <f>SUM(F346:AE346)</f>
        <v>72</v>
      </c>
      <c r="AJ346" s="10" t="s">
        <v>66</v>
      </c>
    </row>
    <row r="347" spans="1:36" ht="31.2" x14ac:dyDescent="0.3">
      <c r="A347" s="10" t="s">
        <v>95</v>
      </c>
      <c r="B347" s="10" t="s">
        <v>231</v>
      </c>
      <c r="C347" s="10" t="s">
        <v>204</v>
      </c>
      <c r="D347" s="10" t="s">
        <v>28</v>
      </c>
      <c r="E347" s="10">
        <v>2017</v>
      </c>
      <c r="F347" s="11">
        <v>1.1000000000000001</v>
      </c>
      <c r="G347" s="5">
        <v>0</v>
      </c>
      <c r="H347" s="5">
        <v>0</v>
      </c>
      <c r="I347" s="5">
        <v>0</v>
      </c>
      <c r="J347" s="12">
        <v>0</v>
      </c>
      <c r="K347" s="11">
        <v>0</v>
      </c>
      <c r="L347" s="12">
        <v>0</v>
      </c>
      <c r="M347" s="12">
        <v>0</v>
      </c>
      <c r="N347" s="12">
        <v>0</v>
      </c>
      <c r="O347" s="12">
        <v>0</v>
      </c>
      <c r="P347" s="12">
        <v>0</v>
      </c>
      <c r="Q347" s="12">
        <v>0</v>
      </c>
      <c r="R347" s="12">
        <v>0</v>
      </c>
      <c r="S347" s="9">
        <v>0</v>
      </c>
      <c r="T347" s="12">
        <v>0</v>
      </c>
      <c r="U347" s="12">
        <v>0</v>
      </c>
      <c r="V347" s="12">
        <v>0</v>
      </c>
      <c r="W347" s="12">
        <v>0</v>
      </c>
      <c r="X347" s="12">
        <v>0</v>
      </c>
      <c r="Y347" s="12">
        <v>0</v>
      </c>
      <c r="Z347" s="12">
        <v>0</v>
      </c>
      <c r="AA347" s="12">
        <v>0</v>
      </c>
      <c r="AB347" s="12">
        <v>0</v>
      </c>
      <c r="AC347" s="12">
        <v>0</v>
      </c>
      <c r="AD347" s="12">
        <v>0</v>
      </c>
      <c r="AE347" s="12">
        <v>0</v>
      </c>
      <c r="AF347" s="12">
        <v>0</v>
      </c>
      <c r="AG347" s="12">
        <v>0</v>
      </c>
      <c r="AH347" s="12">
        <v>0</v>
      </c>
      <c r="AI347" s="6">
        <f>SUM(F347:AE347)</f>
        <v>1.1000000000000001</v>
      </c>
      <c r="AJ347" s="10" t="s">
        <v>38</v>
      </c>
    </row>
    <row r="348" spans="1:36" ht="31.2" hidden="1" x14ac:dyDescent="0.3">
      <c r="A348" s="10" t="s">
        <v>60</v>
      </c>
      <c r="B348" s="10" t="s">
        <v>488</v>
      </c>
      <c r="C348" s="10" t="s">
        <v>467</v>
      </c>
      <c r="D348" s="10" t="s">
        <v>32</v>
      </c>
      <c r="E348" s="10">
        <v>2017</v>
      </c>
      <c r="F348" s="11">
        <v>1.1000000000000001</v>
      </c>
      <c r="G348" s="5">
        <v>0</v>
      </c>
      <c r="H348" s="5">
        <v>0</v>
      </c>
      <c r="I348" s="5">
        <v>0</v>
      </c>
      <c r="J348" s="12">
        <v>0</v>
      </c>
      <c r="K348" s="11">
        <v>0</v>
      </c>
      <c r="L348" s="11">
        <v>0</v>
      </c>
      <c r="M348" s="12">
        <v>0</v>
      </c>
      <c r="N348" s="12">
        <v>0</v>
      </c>
      <c r="O348" s="12">
        <v>0</v>
      </c>
      <c r="P348" s="12">
        <v>0</v>
      </c>
      <c r="Q348" s="12">
        <v>0</v>
      </c>
      <c r="R348" s="12">
        <v>0</v>
      </c>
      <c r="S348" s="9">
        <v>0</v>
      </c>
      <c r="T348" s="12">
        <v>0</v>
      </c>
      <c r="U348" s="12">
        <v>0</v>
      </c>
      <c r="V348" s="12">
        <v>0</v>
      </c>
      <c r="W348" s="12">
        <v>0</v>
      </c>
      <c r="X348" s="6">
        <v>0</v>
      </c>
      <c r="Y348" s="6">
        <v>0</v>
      </c>
      <c r="Z348" s="12">
        <v>0</v>
      </c>
      <c r="AA348" s="12">
        <v>0</v>
      </c>
      <c r="AB348" s="6">
        <v>0</v>
      </c>
      <c r="AC348" s="6">
        <v>0</v>
      </c>
      <c r="AD348" s="6">
        <v>0</v>
      </c>
      <c r="AE348" s="6">
        <v>0</v>
      </c>
      <c r="AF348" s="12">
        <v>0</v>
      </c>
      <c r="AG348" s="12">
        <v>0</v>
      </c>
      <c r="AH348" s="12">
        <v>0</v>
      </c>
      <c r="AI348" s="6">
        <f>SUM(F348:AE348)</f>
        <v>1.1000000000000001</v>
      </c>
      <c r="AJ348" s="10" t="s">
        <v>294</v>
      </c>
    </row>
    <row r="349" spans="1:36" x14ac:dyDescent="0.3">
      <c r="A349" s="10" t="s">
        <v>84</v>
      </c>
      <c r="B349" s="10" t="s">
        <v>224</v>
      </c>
      <c r="C349" s="10" t="s">
        <v>204</v>
      </c>
      <c r="D349" s="10" t="s">
        <v>32</v>
      </c>
      <c r="E349" s="10">
        <v>2017</v>
      </c>
      <c r="F349" s="11">
        <v>0</v>
      </c>
      <c r="G349" s="5">
        <v>0</v>
      </c>
      <c r="H349" s="5">
        <v>0</v>
      </c>
      <c r="I349" s="5">
        <v>0</v>
      </c>
      <c r="J349" s="12">
        <v>0</v>
      </c>
      <c r="K349" s="11">
        <v>0</v>
      </c>
      <c r="L349" s="12">
        <v>0</v>
      </c>
      <c r="M349" s="12">
        <v>0</v>
      </c>
      <c r="N349" s="12">
        <v>0</v>
      </c>
      <c r="O349" s="12">
        <v>0</v>
      </c>
      <c r="P349" s="12">
        <v>41</v>
      </c>
      <c r="Q349" s="12">
        <v>0</v>
      </c>
      <c r="R349" s="12">
        <v>0</v>
      </c>
      <c r="S349" s="9">
        <v>0</v>
      </c>
      <c r="T349" s="12">
        <v>0</v>
      </c>
      <c r="U349" s="12">
        <v>0</v>
      </c>
      <c r="V349" s="12">
        <v>0</v>
      </c>
      <c r="W349" s="12">
        <v>0</v>
      </c>
      <c r="X349" s="12">
        <v>0</v>
      </c>
      <c r="Y349" s="12">
        <v>0</v>
      </c>
      <c r="Z349" s="12">
        <v>0</v>
      </c>
      <c r="AA349" s="12">
        <v>0</v>
      </c>
      <c r="AB349" s="12">
        <v>0</v>
      </c>
      <c r="AC349" s="12">
        <v>0</v>
      </c>
      <c r="AD349" s="12">
        <v>0</v>
      </c>
      <c r="AE349" s="12">
        <v>0</v>
      </c>
      <c r="AF349" s="12">
        <v>0</v>
      </c>
      <c r="AG349" s="12">
        <v>0</v>
      </c>
      <c r="AH349" s="12">
        <v>0</v>
      </c>
      <c r="AI349" s="6">
        <f>SUM(F349:AE349)</f>
        <v>41</v>
      </c>
      <c r="AJ349" s="10" t="s">
        <v>209</v>
      </c>
    </row>
    <row r="350" spans="1:36" x14ac:dyDescent="0.3">
      <c r="A350" s="10" t="s">
        <v>84</v>
      </c>
      <c r="B350" s="10" t="s">
        <v>224</v>
      </c>
      <c r="C350" s="10" t="s">
        <v>204</v>
      </c>
      <c r="D350" s="10" t="s">
        <v>32</v>
      </c>
      <c r="E350" s="10">
        <v>2017</v>
      </c>
      <c r="F350" s="11">
        <v>0</v>
      </c>
      <c r="G350" s="5">
        <v>0</v>
      </c>
      <c r="H350" s="5">
        <v>0</v>
      </c>
      <c r="I350" s="5">
        <v>0</v>
      </c>
      <c r="J350" s="12">
        <v>0</v>
      </c>
      <c r="K350" s="11">
        <v>0</v>
      </c>
      <c r="L350" s="12">
        <v>0</v>
      </c>
      <c r="M350" s="12">
        <v>0</v>
      </c>
      <c r="N350" s="12">
        <v>0</v>
      </c>
      <c r="O350" s="12">
        <v>0</v>
      </c>
      <c r="P350" s="12">
        <v>41</v>
      </c>
      <c r="Q350" s="12">
        <v>0</v>
      </c>
      <c r="R350" s="12">
        <v>0</v>
      </c>
      <c r="S350" s="9">
        <v>0</v>
      </c>
      <c r="T350" s="12">
        <v>0</v>
      </c>
      <c r="U350" s="12">
        <v>0</v>
      </c>
      <c r="V350" s="12">
        <v>0</v>
      </c>
      <c r="W350" s="12">
        <v>0</v>
      </c>
      <c r="X350" s="12">
        <v>0</v>
      </c>
      <c r="Y350" s="12">
        <v>0</v>
      </c>
      <c r="Z350" s="12">
        <v>0</v>
      </c>
      <c r="AA350" s="12">
        <v>0</v>
      </c>
      <c r="AB350" s="12">
        <v>0</v>
      </c>
      <c r="AC350" s="12">
        <v>0</v>
      </c>
      <c r="AD350" s="12">
        <v>0</v>
      </c>
      <c r="AE350" s="12">
        <v>0</v>
      </c>
      <c r="AF350" s="12">
        <v>0</v>
      </c>
      <c r="AG350" s="12">
        <v>0</v>
      </c>
      <c r="AH350" s="12">
        <v>0</v>
      </c>
      <c r="AI350" s="6">
        <f>SUM(F350:AE350)</f>
        <v>41</v>
      </c>
      <c r="AJ350" s="10" t="s">
        <v>29</v>
      </c>
    </row>
    <row r="351" spans="1:36" ht="46.8" x14ac:dyDescent="0.3">
      <c r="A351" s="15" t="s">
        <v>198</v>
      </c>
      <c r="B351" s="92" t="s">
        <v>667</v>
      </c>
      <c r="C351" s="10" t="s">
        <v>27</v>
      </c>
      <c r="D351" s="10" t="s">
        <v>32</v>
      </c>
      <c r="E351" s="15">
        <v>2019</v>
      </c>
      <c r="F351" s="15">
        <v>0</v>
      </c>
      <c r="G351" s="15">
        <v>0</v>
      </c>
      <c r="H351" s="15">
        <v>55.6</v>
      </c>
      <c r="I351" s="15">
        <v>0</v>
      </c>
      <c r="J351" s="15">
        <v>0</v>
      </c>
      <c r="K351" s="15">
        <v>0</v>
      </c>
      <c r="L351" s="15">
        <v>0</v>
      </c>
      <c r="M351" s="15">
        <v>0</v>
      </c>
      <c r="N351" s="12">
        <v>0</v>
      </c>
      <c r="O351" s="15">
        <v>0</v>
      </c>
      <c r="P351" s="15">
        <v>0</v>
      </c>
      <c r="Q351" s="15">
        <v>0</v>
      </c>
      <c r="R351" s="15">
        <v>0</v>
      </c>
      <c r="S351" s="15">
        <v>0</v>
      </c>
      <c r="T351" s="15">
        <v>0</v>
      </c>
      <c r="U351" s="15">
        <v>0</v>
      </c>
      <c r="V351" s="15">
        <v>0</v>
      </c>
      <c r="W351" s="12">
        <v>0</v>
      </c>
      <c r="X351" s="15">
        <v>0</v>
      </c>
      <c r="Y351" s="15">
        <v>0</v>
      </c>
      <c r="Z351" s="10">
        <v>0</v>
      </c>
      <c r="AA351" s="12">
        <v>0</v>
      </c>
      <c r="AB351" s="15">
        <v>0</v>
      </c>
      <c r="AC351" s="15">
        <v>0</v>
      </c>
      <c r="AD351" s="15">
        <v>0</v>
      </c>
      <c r="AE351" s="15">
        <v>0</v>
      </c>
      <c r="AF351" s="6">
        <v>0</v>
      </c>
      <c r="AG351" s="6">
        <v>0</v>
      </c>
      <c r="AH351" s="6">
        <v>0</v>
      </c>
      <c r="AI351" s="6">
        <f>SUM(F351:AH351)</f>
        <v>55.6</v>
      </c>
      <c r="AJ351" s="15" t="s">
        <v>29</v>
      </c>
    </row>
    <row r="352" spans="1:36" x14ac:dyDescent="0.3">
      <c r="A352" s="10" t="s">
        <v>45</v>
      </c>
      <c r="B352" s="10" t="s">
        <v>215</v>
      </c>
      <c r="C352" s="10" t="s">
        <v>204</v>
      </c>
      <c r="D352" s="10" t="s">
        <v>32</v>
      </c>
      <c r="E352" s="10">
        <v>2017</v>
      </c>
      <c r="F352" s="11">
        <v>0</v>
      </c>
      <c r="G352" s="5">
        <v>0</v>
      </c>
      <c r="H352" s="5">
        <v>0</v>
      </c>
      <c r="I352" s="5">
        <v>0</v>
      </c>
      <c r="J352" s="12">
        <v>0</v>
      </c>
      <c r="K352" s="11">
        <v>0</v>
      </c>
      <c r="L352" s="12">
        <v>0</v>
      </c>
      <c r="M352" s="12">
        <v>4.3</v>
      </c>
      <c r="N352" s="12">
        <v>0</v>
      </c>
      <c r="O352" s="12">
        <v>0</v>
      </c>
      <c r="P352" s="12">
        <v>0</v>
      </c>
      <c r="Q352" s="12">
        <v>0</v>
      </c>
      <c r="R352" s="12">
        <v>0</v>
      </c>
      <c r="S352" s="9">
        <v>0</v>
      </c>
      <c r="T352" s="12">
        <v>0</v>
      </c>
      <c r="U352" s="12">
        <v>0</v>
      </c>
      <c r="V352" s="12">
        <v>0</v>
      </c>
      <c r="W352" s="12">
        <v>0</v>
      </c>
      <c r="X352" s="12">
        <v>0</v>
      </c>
      <c r="Y352" s="12">
        <v>0</v>
      </c>
      <c r="Z352" s="12">
        <v>0</v>
      </c>
      <c r="AA352" s="12">
        <v>0</v>
      </c>
      <c r="AB352" s="12">
        <v>0</v>
      </c>
      <c r="AC352" s="12">
        <v>0</v>
      </c>
      <c r="AD352" s="12">
        <v>0</v>
      </c>
      <c r="AE352" s="12">
        <v>0</v>
      </c>
      <c r="AF352" s="12">
        <v>0</v>
      </c>
      <c r="AG352" s="12">
        <v>0</v>
      </c>
      <c r="AH352" s="12">
        <v>0</v>
      </c>
      <c r="AI352" s="6">
        <f>SUM(F352:AE352)</f>
        <v>4.3</v>
      </c>
      <c r="AJ352" s="10" t="s">
        <v>29</v>
      </c>
    </row>
    <row r="353" spans="1:36" x14ac:dyDescent="0.3">
      <c r="A353" s="15" t="s">
        <v>45</v>
      </c>
      <c r="B353" s="92" t="s">
        <v>648</v>
      </c>
      <c r="C353" s="10" t="s">
        <v>27</v>
      </c>
      <c r="D353" s="10" t="s">
        <v>32</v>
      </c>
      <c r="E353" s="15">
        <v>2020</v>
      </c>
      <c r="F353" s="15">
        <v>0</v>
      </c>
      <c r="G353" s="15">
        <v>0</v>
      </c>
      <c r="H353" s="15">
        <v>0</v>
      </c>
      <c r="I353" s="15">
        <v>0</v>
      </c>
      <c r="J353" s="15">
        <v>0</v>
      </c>
      <c r="K353" s="15">
        <v>0</v>
      </c>
      <c r="L353" s="15">
        <v>0</v>
      </c>
      <c r="M353" s="15">
        <v>55</v>
      </c>
      <c r="N353" s="12">
        <v>0</v>
      </c>
      <c r="O353" s="15">
        <v>0</v>
      </c>
      <c r="P353" s="15">
        <v>0</v>
      </c>
      <c r="Q353" s="15">
        <v>0</v>
      </c>
      <c r="R353" s="15">
        <v>0</v>
      </c>
      <c r="S353" s="15">
        <v>0</v>
      </c>
      <c r="T353" s="15">
        <v>0</v>
      </c>
      <c r="U353" s="15">
        <v>0</v>
      </c>
      <c r="V353" s="15">
        <v>0</v>
      </c>
      <c r="W353" s="12">
        <v>0</v>
      </c>
      <c r="X353" s="15">
        <v>0</v>
      </c>
      <c r="Y353" s="15">
        <v>0</v>
      </c>
      <c r="Z353" s="10">
        <v>0</v>
      </c>
      <c r="AA353" s="12">
        <v>0</v>
      </c>
      <c r="AB353" s="15">
        <v>0</v>
      </c>
      <c r="AC353" s="15">
        <v>0</v>
      </c>
      <c r="AD353" s="15">
        <v>0</v>
      </c>
      <c r="AE353" s="15">
        <v>0</v>
      </c>
      <c r="AF353" s="6">
        <v>0</v>
      </c>
      <c r="AG353" s="6">
        <v>0</v>
      </c>
      <c r="AH353" s="6">
        <v>0</v>
      </c>
      <c r="AI353" s="6">
        <f>SUM(F353:AH353)</f>
        <v>55</v>
      </c>
      <c r="AJ353" s="15" t="s">
        <v>29</v>
      </c>
    </row>
    <row r="354" spans="1:36" hidden="1" x14ac:dyDescent="0.3">
      <c r="A354" s="10" t="s">
        <v>198</v>
      </c>
      <c r="B354" s="10" t="s">
        <v>351</v>
      </c>
      <c r="C354" s="10" t="s">
        <v>293</v>
      </c>
      <c r="D354" s="10" t="s">
        <v>32</v>
      </c>
      <c r="E354" s="10">
        <v>2017</v>
      </c>
      <c r="F354" s="11">
        <v>0</v>
      </c>
      <c r="G354" s="5">
        <v>0</v>
      </c>
      <c r="H354" s="5"/>
      <c r="I354" s="5"/>
      <c r="J354" s="12">
        <v>0</v>
      </c>
      <c r="K354" s="11">
        <v>0</v>
      </c>
      <c r="L354" s="12">
        <v>0</v>
      </c>
      <c r="M354" s="12">
        <v>31.4</v>
      </c>
      <c r="N354" s="12">
        <v>0</v>
      </c>
      <c r="O354" s="12">
        <v>0</v>
      </c>
      <c r="P354" s="12">
        <v>0</v>
      </c>
      <c r="Q354" s="11">
        <v>0</v>
      </c>
      <c r="R354" s="12">
        <v>0</v>
      </c>
      <c r="S354" s="12">
        <v>0</v>
      </c>
      <c r="T354" s="12">
        <v>0</v>
      </c>
      <c r="U354" s="12">
        <v>90</v>
      </c>
      <c r="V354" s="12">
        <v>0</v>
      </c>
      <c r="W354" s="12">
        <v>0</v>
      </c>
      <c r="X354" s="12">
        <v>0</v>
      </c>
      <c r="Y354" s="12">
        <v>0</v>
      </c>
      <c r="Z354" s="12">
        <v>0</v>
      </c>
      <c r="AA354" s="12">
        <v>0</v>
      </c>
      <c r="AB354" s="12">
        <v>0</v>
      </c>
      <c r="AC354" s="12">
        <v>0</v>
      </c>
      <c r="AD354" s="11">
        <v>0</v>
      </c>
      <c r="AE354" s="12">
        <v>0</v>
      </c>
      <c r="AF354" s="12">
        <v>0</v>
      </c>
      <c r="AG354" s="12">
        <v>0</v>
      </c>
      <c r="AH354" s="12">
        <v>0</v>
      </c>
      <c r="AI354" s="6">
        <f t="shared" ref="AI354:AI368" si="17">SUM(F354:AE354)</f>
        <v>121.4</v>
      </c>
      <c r="AJ354" s="10" t="s">
        <v>29</v>
      </c>
    </row>
    <row r="355" spans="1:36" hidden="1" x14ac:dyDescent="0.3">
      <c r="A355" s="10" t="s">
        <v>45</v>
      </c>
      <c r="B355" s="10" t="s">
        <v>306</v>
      </c>
      <c r="C355" s="10" t="s">
        <v>293</v>
      </c>
      <c r="D355" s="10" t="s">
        <v>32</v>
      </c>
      <c r="E355" s="10">
        <v>2017</v>
      </c>
      <c r="F355" s="11">
        <v>0</v>
      </c>
      <c r="G355" s="5">
        <v>0</v>
      </c>
      <c r="H355" s="5"/>
      <c r="I355" s="5"/>
      <c r="J355" s="12">
        <v>1</v>
      </c>
      <c r="K355" s="11">
        <v>0</v>
      </c>
      <c r="L355" s="12">
        <v>0</v>
      </c>
      <c r="M355" s="12">
        <v>0</v>
      </c>
      <c r="N355" s="12">
        <v>0</v>
      </c>
      <c r="O355" s="12">
        <v>0</v>
      </c>
      <c r="P355" s="12">
        <v>54.4</v>
      </c>
      <c r="Q355" s="11">
        <v>0</v>
      </c>
      <c r="R355" s="12">
        <v>0</v>
      </c>
      <c r="S355" s="12">
        <v>0</v>
      </c>
      <c r="T355" s="12">
        <v>0</v>
      </c>
      <c r="U355" s="12">
        <v>0</v>
      </c>
      <c r="V355" s="12">
        <v>0</v>
      </c>
      <c r="W355" s="12">
        <v>0</v>
      </c>
      <c r="X355" s="12">
        <v>0</v>
      </c>
      <c r="Y355" s="12">
        <v>0</v>
      </c>
      <c r="Z355" s="12">
        <v>0</v>
      </c>
      <c r="AA355" s="12">
        <v>0</v>
      </c>
      <c r="AB355" s="12">
        <v>0</v>
      </c>
      <c r="AC355" s="12">
        <v>0</v>
      </c>
      <c r="AD355" s="11">
        <v>0</v>
      </c>
      <c r="AE355" s="12">
        <v>0</v>
      </c>
      <c r="AF355" s="12">
        <v>0</v>
      </c>
      <c r="AG355" s="12">
        <v>0</v>
      </c>
      <c r="AH355" s="12">
        <v>0</v>
      </c>
      <c r="AI355" s="6">
        <f t="shared" si="17"/>
        <v>55.4</v>
      </c>
      <c r="AJ355" s="10" t="s">
        <v>239</v>
      </c>
    </row>
    <row r="356" spans="1:36" ht="26.4" hidden="1" x14ac:dyDescent="0.3">
      <c r="A356" s="2" t="s">
        <v>147</v>
      </c>
      <c r="B356" s="3" t="s">
        <v>177</v>
      </c>
      <c r="C356" s="4" t="s">
        <v>27</v>
      </c>
      <c r="D356" s="4" t="s">
        <v>28</v>
      </c>
      <c r="E356" s="4">
        <v>2017</v>
      </c>
      <c r="F356" s="5">
        <v>0</v>
      </c>
      <c r="G356" s="5">
        <v>0</v>
      </c>
      <c r="H356" s="5"/>
      <c r="I356" s="5"/>
      <c r="J356" s="5">
        <v>0</v>
      </c>
      <c r="K356" s="6">
        <v>852</v>
      </c>
      <c r="L356" s="6">
        <v>0</v>
      </c>
      <c r="M356" s="5">
        <v>0</v>
      </c>
      <c r="N356" s="5"/>
      <c r="O356" s="5">
        <v>0</v>
      </c>
      <c r="P356" s="5">
        <v>0</v>
      </c>
      <c r="Q356" s="5">
        <v>0</v>
      </c>
      <c r="R356" s="5">
        <v>0</v>
      </c>
      <c r="S356" s="5">
        <v>0</v>
      </c>
      <c r="T356" s="5">
        <v>0</v>
      </c>
      <c r="U356" s="5">
        <v>0</v>
      </c>
      <c r="V356" s="5">
        <v>0</v>
      </c>
      <c r="W356" s="5"/>
      <c r="X356" s="6">
        <v>0</v>
      </c>
      <c r="Y356" s="6">
        <v>0</v>
      </c>
      <c r="Z356" s="6"/>
      <c r="AA356" s="6"/>
      <c r="AB356" s="6">
        <v>0</v>
      </c>
      <c r="AC356" s="6">
        <v>0</v>
      </c>
      <c r="AD356" s="6">
        <v>0</v>
      </c>
      <c r="AE356" s="6">
        <v>0</v>
      </c>
      <c r="AF356" s="6"/>
      <c r="AG356" s="6"/>
      <c r="AH356" s="6"/>
      <c r="AI356" s="6">
        <f t="shared" si="17"/>
        <v>852</v>
      </c>
      <c r="AJ356" s="4" t="s">
        <v>29</v>
      </c>
    </row>
    <row r="357" spans="1:36" hidden="1" x14ac:dyDescent="0.3">
      <c r="A357" s="2" t="s">
        <v>147</v>
      </c>
      <c r="B357" s="3" t="s">
        <v>178</v>
      </c>
      <c r="C357" s="4" t="s">
        <v>27</v>
      </c>
      <c r="D357" s="4" t="s">
        <v>28</v>
      </c>
      <c r="E357" s="4">
        <v>2017</v>
      </c>
      <c r="F357" s="5">
        <v>0</v>
      </c>
      <c r="G357" s="5">
        <v>0</v>
      </c>
      <c r="H357" s="5"/>
      <c r="I357" s="5"/>
      <c r="J357" s="5">
        <v>0</v>
      </c>
      <c r="K357" s="6">
        <v>1111</v>
      </c>
      <c r="L357" s="6">
        <v>0</v>
      </c>
      <c r="M357" s="5">
        <v>0</v>
      </c>
      <c r="N357" s="5"/>
      <c r="O357" s="5">
        <v>0</v>
      </c>
      <c r="P357" s="5">
        <v>0</v>
      </c>
      <c r="Q357" s="5">
        <v>0</v>
      </c>
      <c r="R357" s="5">
        <v>0</v>
      </c>
      <c r="S357" s="5">
        <v>0</v>
      </c>
      <c r="T357" s="5">
        <v>0</v>
      </c>
      <c r="U357" s="5">
        <v>0</v>
      </c>
      <c r="V357" s="5">
        <v>0</v>
      </c>
      <c r="W357" s="5"/>
      <c r="X357" s="6">
        <v>0</v>
      </c>
      <c r="Y357" s="6">
        <v>0</v>
      </c>
      <c r="Z357" s="6"/>
      <c r="AA357" s="6"/>
      <c r="AB357" s="6">
        <v>0</v>
      </c>
      <c r="AC357" s="6">
        <v>0</v>
      </c>
      <c r="AD357" s="6">
        <v>0</v>
      </c>
      <c r="AE357" s="6">
        <v>0</v>
      </c>
      <c r="AF357" s="6"/>
      <c r="AG357" s="6"/>
      <c r="AH357" s="6"/>
      <c r="AI357" s="6">
        <f t="shared" si="17"/>
        <v>1111</v>
      </c>
      <c r="AJ357" s="4" t="s">
        <v>29</v>
      </c>
    </row>
    <row r="358" spans="1:36" ht="39.6" hidden="1" x14ac:dyDescent="0.3">
      <c r="A358" s="2" t="s">
        <v>147</v>
      </c>
      <c r="B358" s="3" t="s">
        <v>179</v>
      </c>
      <c r="C358" s="4" t="s">
        <v>27</v>
      </c>
      <c r="D358" s="4" t="s">
        <v>28</v>
      </c>
      <c r="E358" s="4">
        <v>2017</v>
      </c>
      <c r="F358" s="5">
        <v>0</v>
      </c>
      <c r="G358" s="5">
        <v>0</v>
      </c>
      <c r="H358" s="5"/>
      <c r="I358" s="5"/>
      <c r="J358" s="5">
        <v>0</v>
      </c>
      <c r="K358" s="6">
        <v>796</v>
      </c>
      <c r="L358" s="6">
        <v>0</v>
      </c>
      <c r="M358" s="5">
        <v>0</v>
      </c>
      <c r="N358" s="5"/>
      <c r="O358" s="5">
        <v>0</v>
      </c>
      <c r="P358" s="5">
        <v>0</v>
      </c>
      <c r="Q358" s="5">
        <v>0</v>
      </c>
      <c r="R358" s="5">
        <v>0</v>
      </c>
      <c r="S358" s="5">
        <v>0</v>
      </c>
      <c r="T358" s="5">
        <v>0</v>
      </c>
      <c r="U358" s="5">
        <v>0</v>
      </c>
      <c r="V358" s="5">
        <v>0</v>
      </c>
      <c r="W358" s="5"/>
      <c r="X358" s="6">
        <v>0</v>
      </c>
      <c r="Y358" s="6">
        <v>0</v>
      </c>
      <c r="Z358" s="6"/>
      <c r="AA358" s="6"/>
      <c r="AB358" s="6">
        <v>0</v>
      </c>
      <c r="AC358" s="6">
        <v>0</v>
      </c>
      <c r="AD358" s="6">
        <v>0</v>
      </c>
      <c r="AE358" s="6">
        <v>0</v>
      </c>
      <c r="AF358" s="6"/>
      <c r="AG358" s="6"/>
      <c r="AH358" s="6"/>
      <c r="AI358" s="6">
        <f t="shared" si="17"/>
        <v>796</v>
      </c>
      <c r="AJ358" s="4" t="s">
        <v>29</v>
      </c>
    </row>
    <row r="359" spans="1:36" ht="26.4" hidden="1" x14ac:dyDescent="0.3">
      <c r="A359" s="2" t="s">
        <v>147</v>
      </c>
      <c r="B359" s="3" t="s">
        <v>180</v>
      </c>
      <c r="C359" s="4" t="s">
        <v>27</v>
      </c>
      <c r="D359" s="4" t="s">
        <v>28</v>
      </c>
      <c r="E359" s="4">
        <v>2017</v>
      </c>
      <c r="F359" s="5">
        <v>0</v>
      </c>
      <c r="G359" s="5">
        <v>0</v>
      </c>
      <c r="H359" s="5"/>
      <c r="I359" s="5"/>
      <c r="J359" s="5">
        <v>0</v>
      </c>
      <c r="K359" s="6">
        <v>253</v>
      </c>
      <c r="L359" s="6">
        <v>0</v>
      </c>
      <c r="M359" s="5">
        <v>0</v>
      </c>
      <c r="N359" s="5"/>
      <c r="O359" s="5">
        <v>0</v>
      </c>
      <c r="P359" s="5">
        <v>0</v>
      </c>
      <c r="Q359" s="5">
        <v>0</v>
      </c>
      <c r="R359" s="5">
        <v>0</v>
      </c>
      <c r="S359" s="5">
        <v>0</v>
      </c>
      <c r="T359" s="5">
        <v>0</v>
      </c>
      <c r="U359" s="5">
        <v>0</v>
      </c>
      <c r="V359" s="5">
        <v>0</v>
      </c>
      <c r="W359" s="5"/>
      <c r="X359" s="6">
        <v>0</v>
      </c>
      <c r="Y359" s="6">
        <v>0</v>
      </c>
      <c r="Z359" s="6"/>
      <c r="AA359" s="6"/>
      <c r="AB359" s="6">
        <v>0</v>
      </c>
      <c r="AC359" s="6">
        <v>0</v>
      </c>
      <c r="AD359" s="6">
        <v>0</v>
      </c>
      <c r="AE359" s="6">
        <v>0</v>
      </c>
      <c r="AF359" s="6"/>
      <c r="AG359" s="6"/>
      <c r="AH359" s="6"/>
      <c r="AI359" s="6">
        <f t="shared" si="17"/>
        <v>253</v>
      </c>
      <c r="AJ359" s="4" t="s">
        <v>29</v>
      </c>
    </row>
    <row r="360" spans="1:36" hidden="1" x14ac:dyDescent="0.3">
      <c r="A360" s="10" t="s">
        <v>25</v>
      </c>
      <c r="B360" s="10" t="s">
        <v>205</v>
      </c>
      <c r="C360" s="10" t="s">
        <v>204</v>
      </c>
      <c r="D360" s="10" t="s">
        <v>40</v>
      </c>
      <c r="E360" s="10">
        <v>2017</v>
      </c>
      <c r="F360" s="11">
        <v>0</v>
      </c>
      <c r="G360" s="5">
        <v>0</v>
      </c>
      <c r="H360" s="5"/>
      <c r="I360" s="5"/>
      <c r="J360" s="12">
        <v>0</v>
      </c>
      <c r="K360" s="11">
        <v>0</v>
      </c>
      <c r="L360" s="12">
        <v>0</v>
      </c>
      <c r="M360" s="12">
        <v>4.7</v>
      </c>
      <c r="N360" s="12"/>
      <c r="O360" s="12">
        <v>0</v>
      </c>
      <c r="P360" s="12">
        <v>0</v>
      </c>
      <c r="Q360" s="12">
        <v>0</v>
      </c>
      <c r="R360" s="12">
        <v>0</v>
      </c>
      <c r="S360" s="9">
        <v>0</v>
      </c>
      <c r="T360" s="12">
        <v>0</v>
      </c>
      <c r="U360" s="12">
        <v>6</v>
      </c>
      <c r="V360" s="12">
        <v>0</v>
      </c>
      <c r="W360" s="12"/>
      <c r="X360" s="12">
        <v>0</v>
      </c>
      <c r="Y360" s="12">
        <v>0</v>
      </c>
      <c r="Z360" s="12"/>
      <c r="AA360" s="12"/>
      <c r="AB360" s="12">
        <v>0</v>
      </c>
      <c r="AC360" s="12">
        <v>0</v>
      </c>
      <c r="AD360" s="12">
        <v>0</v>
      </c>
      <c r="AE360" s="12">
        <v>0</v>
      </c>
      <c r="AF360" s="12"/>
      <c r="AG360" s="12"/>
      <c r="AH360" s="12"/>
      <c r="AI360" s="6">
        <f t="shared" si="17"/>
        <v>10.7</v>
      </c>
      <c r="AJ360" s="10" t="s">
        <v>29</v>
      </c>
    </row>
    <row r="361" spans="1:36" ht="31.2" hidden="1" x14ac:dyDescent="0.3">
      <c r="A361" s="10" t="s">
        <v>147</v>
      </c>
      <c r="B361" s="10" t="s">
        <v>275</v>
      </c>
      <c r="C361" s="10" t="s">
        <v>204</v>
      </c>
      <c r="D361" s="10" t="s">
        <v>32</v>
      </c>
      <c r="E361" s="10">
        <v>2017</v>
      </c>
      <c r="F361" s="11">
        <v>0</v>
      </c>
      <c r="G361" s="5">
        <v>0</v>
      </c>
      <c r="H361" s="5"/>
      <c r="I361" s="5"/>
      <c r="J361" s="12">
        <v>0</v>
      </c>
      <c r="K361" s="11">
        <v>44</v>
      </c>
      <c r="L361" s="12">
        <v>0</v>
      </c>
      <c r="M361" s="12">
        <v>0</v>
      </c>
      <c r="N361" s="12"/>
      <c r="O361" s="12">
        <v>0</v>
      </c>
      <c r="P361" s="12">
        <v>0</v>
      </c>
      <c r="Q361" s="12">
        <v>0</v>
      </c>
      <c r="R361" s="12">
        <v>0</v>
      </c>
      <c r="S361" s="9">
        <v>0</v>
      </c>
      <c r="T361" s="12">
        <v>0</v>
      </c>
      <c r="U361" s="12">
        <v>0</v>
      </c>
      <c r="V361" s="12">
        <v>0</v>
      </c>
      <c r="W361" s="12"/>
      <c r="X361" s="12">
        <v>0</v>
      </c>
      <c r="Y361" s="12">
        <v>0</v>
      </c>
      <c r="Z361" s="12"/>
      <c r="AA361" s="12"/>
      <c r="AB361" s="12">
        <v>0</v>
      </c>
      <c r="AC361" s="12">
        <v>0</v>
      </c>
      <c r="AD361" s="12">
        <v>0</v>
      </c>
      <c r="AE361" s="12">
        <v>0</v>
      </c>
      <c r="AF361" s="12"/>
      <c r="AG361" s="12"/>
      <c r="AH361" s="12"/>
      <c r="AI361" s="6">
        <f t="shared" si="17"/>
        <v>44</v>
      </c>
      <c r="AJ361" s="10" t="s">
        <v>58</v>
      </c>
    </row>
    <row r="362" spans="1:36" hidden="1" x14ac:dyDescent="0.3">
      <c r="A362" s="10" t="s">
        <v>117</v>
      </c>
      <c r="B362" s="10" t="s">
        <v>412</v>
      </c>
      <c r="C362" s="10" t="s">
        <v>364</v>
      </c>
      <c r="D362" s="10" t="s">
        <v>32</v>
      </c>
      <c r="E362" s="10">
        <v>2017</v>
      </c>
      <c r="F362" s="11">
        <v>0</v>
      </c>
      <c r="G362" s="5">
        <v>0</v>
      </c>
      <c r="H362" s="5"/>
      <c r="I362" s="5"/>
      <c r="J362" s="11">
        <v>0</v>
      </c>
      <c r="K362" s="11">
        <v>0</v>
      </c>
      <c r="L362" s="12">
        <v>0</v>
      </c>
      <c r="M362" s="12">
        <v>6</v>
      </c>
      <c r="N362" s="12"/>
      <c r="O362" s="12">
        <v>0</v>
      </c>
      <c r="P362" s="12">
        <v>0</v>
      </c>
      <c r="Q362" s="11">
        <v>0</v>
      </c>
      <c r="R362" s="12">
        <v>0</v>
      </c>
      <c r="S362" s="12">
        <v>0</v>
      </c>
      <c r="T362" s="12">
        <v>0</v>
      </c>
      <c r="U362" s="12">
        <v>3.1</v>
      </c>
      <c r="V362" s="12">
        <v>0</v>
      </c>
      <c r="W362" s="12"/>
      <c r="X362" s="12">
        <v>0</v>
      </c>
      <c r="Y362" s="12">
        <v>0</v>
      </c>
      <c r="Z362" s="12"/>
      <c r="AA362" s="12"/>
      <c r="AB362" s="11">
        <v>0</v>
      </c>
      <c r="AC362" s="12">
        <v>0</v>
      </c>
      <c r="AD362" s="12">
        <v>0</v>
      </c>
      <c r="AE362" s="12">
        <v>0</v>
      </c>
      <c r="AF362" s="12"/>
      <c r="AG362" s="12"/>
      <c r="AH362" s="12"/>
      <c r="AI362" s="6">
        <f t="shared" si="17"/>
        <v>9.1</v>
      </c>
      <c r="AJ362" s="10" t="s">
        <v>29</v>
      </c>
    </row>
    <row r="363" spans="1:36" hidden="1" x14ac:dyDescent="0.3">
      <c r="A363" s="10" t="s">
        <v>134</v>
      </c>
      <c r="B363" s="10" t="s">
        <v>414</v>
      </c>
      <c r="C363" s="10" t="s">
        <v>364</v>
      </c>
      <c r="D363" s="10" t="s">
        <v>40</v>
      </c>
      <c r="E363" s="10">
        <v>2017</v>
      </c>
      <c r="F363" s="11">
        <v>0</v>
      </c>
      <c r="G363" s="5">
        <v>0</v>
      </c>
      <c r="H363" s="5"/>
      <c r="I363" s="5"/>
      <c r="J363" s="11">
        <v>0</v>
      </c>
      <c r="K363" s="11">
        <v>0</v>
      </c>
      <c r="L363" s="12">
        <v>0</v>
      </c>
      <c r="M363" s="12">
        <v>26</v>
      </c>
      <c r="N363" s="12"/>
      <c r="O363" s="12">
        <v>0</v>
      </c>
      <c r="P363" s="12">
        <v>0</v>
      </c>
      <c r="Q363" s="11">
        <v>0</v>
      </c>
      <c r="R363" s="12">
        <v>0</v>
      </c>
      <c r="S363" s="12">
        <v>0</v>
      </c>
      <c r="T363" s="12">
        <v>0</v>
      </c>
      <c r="U363" s="12">
        <v>83</v>
      </c>
      <c r="V363" s="12">
        <v>0</v>
      </c>
      <c r="W363" s="12"/>
      <c r="X363" s="12">
        <v>0</v>
      </c>
      <c r="Y363" s="12">
        <v>0</v>
      </c>
      <c r="Z363" s="12"/>
      <c r="AA363" s="12"/>
      <c r="AB363" s="11">
        <v>0</v>
      </c>
      <c r="AC363" s="12">
        <v>0</v>
      </c>
      <c r="AD363" s="12">
        <v>0</v>
      </c>
      <c r="AE363" s="12">
        <v>0</v>
      </c>
      <c r="AF363" s="12"/>
      <c r="AG363" s="12"/>
      <c r="AH363" s="12"/>
      <c r="AI363" s="6">
        <f t="shared" si="17"/>
        <v>109</v>
      </c>
      <c r="AJ363" s="10" t="s">
        <v>29</v>
      </c>
    </row>
    <row r="364" spans="1:36" ht="31.2" hidden="1" x14ac:dyDescent="0.3">
      <c r="A364" s="10" t="s">
        <v>147</v>
      </c>
      <c r="B364" s="10" t="s">
        <v>432</v>
      </c>
      <c r="C364" s="10" t="s">
        <v>364</v>
      </c>
      <c r="D364" s="10" t="s">
        <v>32</v>
      </c>
      <c r="E364" s="10">
        <v>2017</v>
      </c>
      <c r="F364" s="11">
        <v>0</v>
      </c>
      <c r="G364" s="5">
        <v>0</v>
      </c>
      <c r="H364" s="5"/>
      <c r="I364" s="5"/>
      <c r="J364" s="11">
        <v>0</v>
      </c>
      <c r="K364" s="11">
        <v>0</v>
      </c>
      <c r="L364" s="12">
        <v>0</v>
      </c>
      <c r="M364" s="12">
        <v>0</v>
      </c>
      <c r="N364" s="12"/>
      <c r="O364" s="12">
        <v>0</v>
      </c>
      <c r="P364" s="12">
        <v>50</v>
      </c>
      <c r="Q364" s="11">
        <v>0</v>
      </c>
      <c r="R364" s="12">
        <v>0</v>
      </c>
      <c r="S364" s="12">
        <v>0</v>
      </c>
      <c r="T364" s="12">
        <v>0</v>
      </c>
      <c r="U364" s="12">
        <v>0</v>
      </c>
      <c r="V364" s="12">
        <v>0</v>
      </c>
      <c r="W364" s="12"/>
      <c r="X364" s="12">
        <v>0</v>
      </c>
      <c r="Y364" s="12">
        <v>0</v>
      </c>
      <c r="Z364" s="12"/>
      <c r="AA364" s="12"/>
      <c r="AB364" s="11">
        <v>0</v>
      </c>
      <c r="AC364" s="12">
        <v>0</v>
      </c>
      <c r="AD364" s="12">
        <v>0</v>
      </c>
      <c r="AE364" s="12">
        <v>0</v>
      </c>
      <c r="AF364" s="12"/>
      <c r="AG364" s="12"/>
      <c r="AH364" s="12"/>
      <c r="AI364" s="6">
        <f t="shared" si="17"/>
        <v>50</v>
      </c>
      <c r="AJ364" s="10" t="s">
        <v>239</v>
      </c>
    </row>
    <row r="365" spans="1:36" ht="31.2" hidden="1" x14ac:dyDescent="0.3">
      <c r="A365" s="10" t="s">
        <v>131</v>
      </c>
      <c r="B365" s="10" t="s">
        <v>533</v>
      </c>
      <c r="C365" s="10" t="s">
        <v>467</v>
      </c>
      <c r="D365" s="10" t="s">
        <v>28</v>
      </c>
      <c r="E365" s="10">
        <v>2017</v>
      </c>
      <c r="F365" s="11">
        <v>0</v>
      </c>
      <c r="G365" s="5">
        <v>0</v>
      </c>
      <c r="H365" s="5"/>
      <c r="I365" s="5"/>
      <c r="J365" s="12">
        <v>0</v>
      </c>
      <c r="K365" s="11">
        <v>60.5</v>
      </c>
      <c r="L365" s="11">
        <v>0</v>
      </c>
      <c r="M365" s="12">
        <v>0</v>
      </c>
      <c r="N365" s="12"/>
      <c r="O365" s="12">
        <v>0</v>
      </c>
      <c r="P365" s="12">
        <v>0</v>
      </c>
      <c r="Q365" s="12">
        <v>0</v>
      </c>
      <c r="R365" s="12">
        <v>0</v>
      </c>
      <c r="S365" s="9">
        <v>0</v>
      </c>
      <c r="T365" s="12">
        <v>0</v>
      </c>
      <c r="U365" s="12">
        <v>0</v>
      </c>
      <c r="V365" s="12">
        <v>0</v>
      </c>
      <c r="W365" s="12"/>
      <c r="X365" s="6">
        <v>0</v>
      </c>
      <c r="Y365" s="6">
        <v>0</v>
      </c>
      <c r="Z365" s="6"/>
      <c r="AA365" s="6"/>
      <c r="AB365" s="6">
        <v>0</v>
      </c>
      <c r="AC365" s="6">
        <v>0</v>
      </c>
      <c r="AD365" s="6">
        <v>0</v>
      </c>
      <c r="AE365" s="6">
        <v>0</v>
      </c>
      <c r="AF365" s="6"/>
      <c r="AG365" s="6"/>
      <c r="AH365" s="6"/>
      <c r="AI365" s="6">
        <f t="shared" si="17"/>
        <v>60.5</v>
      </c>
      <c r="AJ365" s="10" t="s">
        <v>29</v>
      </c>
    </row>
    <row r="366" spans="1:36" ht="31.2" hidden="1" x14ac:dyDescent="0.3">
      <c r="A366" s="10" t="s">
        <v>147</v>
      </c>
      <c r="B366" s="10" t="s">
        <v>434</v>
      </c>
      <c r="C366" s="10" t="s">
        <v>364</v>
      </c>
      <c r="D366" s="15" t="s">
        <v>28</v>
      </c>
      <c r="E366" s="15">
        <v>2016</v>
      </c>
      <c r="F366" s="11">
        <v>0</v>
      </c>
      <c r="G366" s="5">
        <v>0</v>
      </c>
      <c r="H366" s="5"/>
      <c r="I366" s="5"/>
      <c r="J366" s="11">
        <v>0</v>
      </c>
      <c r="K366" s="11">
        <v>27.5</v>
      </c>
      <c r="L366" s="12">
        <v>0</v>
      </c>
      <c r="M366" s="12">
        <v>62.5</v>
      </c>
      <c r="N366" s="12"/>
      <c r="O366" s="12">
        <v>0</v>
      </c>
      <c r="P366" s="12">
        <v>0</v>
      </c>
      <c r="Q366" s="11">
        <v>0</v>
      </c>
      <c r="R366" s="12">
        <v>0</v>
      </c>
      <c r="S366" s="12">
        <v>0</v>
      </c>
      <c r="T366" s="12">
        <v>0</v>
      </c>
      <c r="U366" s="12">
        <v>15.9</v>
      </c>
      <c r="V366" s="12">
        <v>0</v>
      </c>
      <c r="W366" s="12"/>
      <c r="X366" s="12">
        <v>0</v>
      </c>
      <c r="Y366" s="12">
        <v>0</v>
      </c>
      <c r="Z366" s="12"/>
      <c r="AA366" s="12"/>
      <c r="AB366" s="11">
        <v>0</v>
      </c>
      <c r="AC366" s="12">
        <v>0</v>
      </c>
      <c r="AD366" s="12">
        <v>0</v>
      </c>
      <c r="AE366" s="12">
        <v>0</v>
      </c>
      <c r="AF366" s="12"/>
      <c r="AG366" s="12"/>
      <c r="AH366" s="12"/>
      <c r="AI366" s="6">
        <f t="shared" si="17"/>
        <v>105.9</v>
      </c>
      <c r="AJ366" s="10" t="s">
        <v>66</v>
      </c>
    </row>
    <row r="367" spans="1:36" ht="31.2" hidden="1" x14ac:dyDescent="0.3">
      <c r="A367" s="10" t="s">
        <v>147</v>
      </c>
      <c r="B367" s="10" t="s">
        <v>435</v>
      </c>
      <c r="C367" s="10" t="s">
        <v>364</v>
      </c>
      <c r="D367" s="10" t="s">
        <v>28</v>
      </c>
      <c r="E367" s="10">
        <v>2016</v>
      </c>
      <c r="F367" s="11">
        <v>0</v>
      </c>
      <c r="G367" s="5">
        <v>0</v>
      </c>
      <c r="H367" s="5"/>
      <c r="I367" s="5"/>
      <c r="J367" s="11">
        <v>9</v>
      </c>
      <c r="K367" s="11">
        <v>0</v>
      </c>
      <c r="L367" s="12">
        <v>0</v>
      </c>
      <c r="M367" s="12">
        <v>0</v>
      </c>
      <c r="N367" s="12"/>
      <c r="O367" s="12">
        <v>0</v>
      </c>
      <c r="P367" s="11">
        <f>38.25+6.75</f>
        <v>45</v>
      </c>
      <c r="Q367" s="11">
        <v>0</v>
      </c>
      <c r="R367" s="12">
        <v>0</v>
      </c>
      <c r="S367" s="12">
        <v>0</v>
      </c>
      <c r="T367" s="12">
        <v>0</v>
      </c>
      <c r="U367" s="12">
        <v>0</v>
      </c>
      <c r="V367" s="12">
        <v>0</v>
      </c>
      <c r="W367" s="12"/>
      <c r="X367" s="12">
        <v>0</v>
      </c>
      <c r="Y367" s="12">
        <v>0</v>
      </c>
      <c r="Z367" s="12"/>
      <c r="AA367" s="12"/>
      <c r="AB367" s="11">
        <v>0</v>
      </c>
      <c r="AC367" s="12">
        <v>0</v>
      </c>
      <c r="AD367" s="12">
        <v>0</v>
      </c>
      <c r="AE367" s="12">
        <v>0</v>
      </c>
      <c r="AF367" s="12"/>
      <c r="AG367" s="12"/>
      <c r="AH367" s="12"/>
      <c r="AI367" s="6">
        <f t="shared" si="17"/>
        <v>54</v>
      </c>
      <c r="AJ367" s="10" t="s">
        <v>66</v>
      </c>
    </row>
    <row r="368" spans="1:36" hidden="1" x14ac:dyDescent="0.3">
      <c r="A368" s="10" t="s">
        <v>147</v>
      </c>
      <c r="B368" s="10" t="s">
        <v>436</v>
      </c>
      <c r="C368" s="10" t="s">
        <v>364</v>
      </c>
      <c r="D368" s="10" t="s">
        <v>28</v>
      </c>
      <c r="E368" s="10">
        <v>2014</v>
      </c>
      <c r="F368" s="11">
        <v>0</v>
      </c>
      <c r="G368" s="5">
        <v>0</v>
      </c>
      <c r="H368" s="5"/>
      <c r="I368" s="5"/>
      <c r="J368" s="11">
        <v>0</v>
      </c>
      <c r="K368" s="11">
        <v>0</v>
      </c>
      <c r="L368" s="12">
        <v>0</v>
      </c>
      <c r="M368" s="12">
        <v>0</v>
      </c>
      <c r="N368" s="12"/>
      <c r="O368" s="12">
        <v>0</v>
      </c>
      <c r="P368" s="12">
        <v>0</v>
      </c>
      <c r="Q368" s="11">
        <v>0</v>
      </c>
      <c r="R368" s="12">
        <v>0</v>
      </c>
      <c r="S368" s="12">
        <v>0</v>
      </c>
      <c r="T368" s="12">
        <v>0</v>
      </c>
      <c r="U368" s="12">
        <v>0</v>
      </c>
      <c r="V368" s="12">
        <v>0</v>
      </c>
      <c r="W368" s="12"/>
      <c r="X368" s="12">
        <v>0</v>
      </c>
      <c r="Y368" s="12">
        <v>0</v>
      </c>
      <c r="Z368" s="12"/>
      <c r="AA368" s="12"/>
      <c r="AB368" s="11">
        <v>0</v>
      </c>
      <c r="AC368" s="12">
        <v>0</v>
      </c>
      <c r="AD368" s="12">
        <v>0</v>
      </c>
      <c r="AE368" s="12">
        <v>0</v>
      </c>
      <c r="AF368" s="12"/>
      <c r="AG368" s="12"/>
      <c r="AH368" s="12"/>
      <c r="AI368" s="6">
        <f t="shared" si="17"/>
        <v>0</v>
      </c>
      <c r="AJ368" s="10" t="s">
        <v>66</v>
      </c>
    </row>
    <row r="369" spans="1:36" ht="31.2" x14ac:dyDescent="0.3">
      <c r="A369" s="15" t="s">
        <v>45</v>
      </c>
      <c r="B369" s="92" t="s">
        <v>664</v>
      </c>
      <c r="C369" s="10" t="s">
        <v>27</v>
      </c>
      <c r="D369" s="10" t="s">
        <v>32</v>
      </c>
      <c r="E369" s="15">
        <v>2018</v>
      </c>
      <c r="F369" s="15">
        <v>0</v>
      </c>
      <c r="G369" s="15">
        <v>0</v>
      </c>
      <c r="H369" s="15">
        <v>52</v>
      </c>
      <c r="I369" s="15">
        <v>0</v>
      </c>
      <c r="J369" s="15">
        <v>0</v>
      </c>
      <c r="K369" s="15">
        <v>0</v>
      </c>
      <c r="L369" s="15">
        <v>0</v>
      </c>
      <c r="M369" s="15">
        <v>0</v>
      </c>
      <c r="N369" s="12">
        <v>0</v>
      </c>
      <c r="O369" s="15">
        <v>0</v>
      </c>
      <c r="P369" s="15">
        <v>0</v>
      </c>
      <c r="Q369" s="15">
        <v>0</v>
      </c>
      <c r="R369" s="15">
        <v>0</v>
      </c>
      <c r="S369" s="15">
        <v>0</v>
      </c>
      <c r="T369" s="15">
        <v>0</v>
      </c>
      <c r="U369" s="15">
        <v>0</v>
      </c>
      <c r="V369" s="15">
        <v>0</v>
      </c>
      <c r="W369" s="12">
        <v>0</v>
      </c>
      <c r="X369" s="15">
        <v>0</v>
      </c>
      <c r="Y369" s="15">
        <v>0</v>
      </c>
      <c r="Z369" s="10">
        <v>0</v>
      </c>
      <c r="AA369" s="12">
        <v>0</v>
      </c>
      <c r="AB369" s="15">
        <v>0</v>
      </c>
      <c r="AC369" s="15">
        <v>0</v>
      </c>
      <c r="AD369" s="15">
        <v>0</v>
      </c>
      <c r="AE369" s="15">
        <v>0</v>
      </c>
      <c r="AF369" s="6">
        <v>0</v>
      </c>
      <c r="AG369" s="6">
        <v>0</v>
      </c>
      <c r="AH369" s="6">
        <v>0</v>
      </c>
      <c r="AI369" s="6">
        <f>SUM(F369:AH369)</f>
        <v>52</v>
      </c>
      <c r="AJ369" s="15" t="s">
        <v>29</v>
      </c>
    </row>
    <row r="370" spans="1:36" ht="31.2" x14ac:dyDescent="0.3">
      <c r="A370" s="10" t="s">
        <v>469</v>
      </c>
      <c r="B370" s="10" t="s">
        <v>474</v>
      </c>
      <c r="C370" s="10" t="s">
        <v>467</v>
      </c>
      <c r="D370" s="10" t="s">
        <v>32</v>
      </c>
      <c r="E370" s="10">
        <v>2013</v>
      </c>
      <c r="F370" s="11">
        <v>0</v>
      </c>
      <c r="G370" s="5">
        <v>0</v>
      </c>
      <c r="H370" s="5"/>
      <c r="I370" s="5"/>
      <c r="J370" s="12">
        <v>0</v>
      </c>
      <c r="K370" s="11">
        <v>0</v>
      </c>
      <c r="L370" s="11">
        <v>0</v>
      </c>
      <c r="M370" s="12">
        <v>0</v>
      </c>
      <c r="N370" s="12"/>
      <c r="O370" s="12">
        <v>0</v>
      </c>
      <c r="P370" s="12">
        <v>100</v>
      </c>
      <c r="Q370" s="12">
        <v>0</v>
      </c>
      <c r="R370" s="12">
        <v>0</v>
      </c>
      <c r="S370" s="9">
        <v>0</v>
      </c>
      <c r="T370" s="12">
        <v>0</v>
      </c>
      <c r="U370" s="12">
        <v>53.13</v>
      </c>
      <c r="V370" s="12">
        <v>0</v>
      </c>
      <c r="W370" s="12"/>
      <c r="X370" s="6">
        <v>0</v>
      </c>
      <c r="Y370" s="6">
        <v>0</v>
      </c>
      <c r="Z370" s="6"/>
      <c r="AA370" s="6"/>
      <c r="AB370" s="6">
        <v>0</v>
      </c>
      <c r="AC370" s="6">
        <v>0</v>
      </c>
      <c r="AD370" s="6">
        <v>0</v>
      </c>
      <c r="AE370" s="6">
        <v>0</v>
      </c>
      <c r="AF370" s="6"/>
      <c r="AG370" s="6"/>
      <c r="AH370" s="6"/>
      <c r="AI370" s="6">
        <f t="shared" ref="AI370:AI376" si="18">SUM(F370:AE370)</f>
        <v>153.13</v>
      </c>
      <c r="AJ370" s="10" t="s">
        <v>29</v>
      </c>
    </row>
    <row r="371" spans="1:36" ht="46.8" hidden="1" x14ac:dyDescent="0.3">
      <c r="A371" s="10" t="s">
        <v>147</v>
      </c>
      <c r="B371" s="10" t="s">
        <v>439</v>
      </c>
      <c r="C371" s="10" t="s">
        <v>364</v>
      </c>
      <c r="D371" s="10" t="s">
        <v>28</v>
      </c>
      <c r="E371" s="10">
        <v>2013</v>
      </c>
      <c r="F371" s="11">
        <v>0</v>
      </c>
      <c r="G371" s="5">
        <v>0</v>
      </c>
      <c r="H371" s="5"/>
      <c r="I371" s="5"/>
      <c r="J371" s="11">
        <v>0</v>
      </c>
      <c r="K371" s="11">
        <v>0</v>
      </c>
      <c r="L371" s="12">
        <v>0</v>
      </c>
      <c r="M371" s="12">
        <v>0</v>
      </c>
      <c r="N371" s="12"/>
      <c r="O371" s="12">
        <v>0</v>
      </c>
      <c r="P371" s="12">
        <v>0</v>
      </c>
      <c r="Q371" s="11">
        <v>0</v>
      </c>
      <c r="R371" s="12">
        <v>0</v>
      </c>
      <c r="S371" s="12">
        <v>0</v>
      </c>
      <c r="T371" s="12">
        <v>0</v>
      </c>
      <c r="U371" s="12">
        <v>0</v>
      </c>
      <c r="V371" s="12">
        <v>0</v>
      </c>
      <c r="W371" s="12"/>
      <c r="X371" s="12">
        <v>0</v>
      </c>
      <c r="Y371" s="12">
        <v>0</v>
      </c>
      <c r="Z371" s="12"/>
      <c r="AA371" s="12"/>
      <c r="AB371" s="11">
        <v>0</v>
      </c>
      <c r="AC371" s="12">
        <v>0</v>
      </c>
      <c r="AD371" s="12">
        <v>0</v>
      </c>
      <c r="AE371" s="12">
        <v>0</v>
      </c>
      <c r="AF371" s="12"/>
      <c r="AG371" s="12"/>
      <c r="AH371" s="12"/>
      <c r="AI371" s="6">
        <f t="shared" si="18"/>
        <v>0</v>
      </c>
      <c r="AJ371" s="10" t="s">
        <v>66</v>
      </c>
    </row>
    <row r="372" spans="1:36" ht="31.2" hidden="1" x14ac:dyDescent="0.3">
      <c r="A372" s="10" t="s">
        <v>147</v>
      </c>
      <c r="B372" s="10" t="s">
        <v>440</v>
      </c>
      <c r="C372" s="10" t="s">
        <v>364</v>
      </c>
      <c r="D372" s="10" t="s">
        <v>28</v>
      </c>
      <c r="E372" s="10">
        <v>2012</v>
      </c>
      <c r="F372" s="11">
        <v>100</v>
      </c>
      <c r="G372" s="5">
        <v>0</v>
      </c>
      <c r="H372" s="5"/>
      <c r="I372" s="5"/>
      <c r="J372" s="11">
        <v>22</v>
      </c>
      <c r="K372" s="11">
        <v>0</v>
      </c>
      <c r="L372" s="12">
        <v>0</v>
      </c>
      <c r="M372" s="12">
        <v>0</v>
      </c>
      <c r="N372" s="12"/>
      <c r="O372" s="12">
        <v>0</v>
      </c>
      <c r="P372" s="12">
        <v>0</v>
      </c>
      <c r="Q372" s="11">
        <v>0</v>
      </c>
      <c r="R372" s="12">
        <v>0</v>
      </c>
      <c r="S372" s="12">
        <v>0</v>
      </c>
      <c r="T372" s="12">
        <v>0</v>
      </c>
      <c r="U372" s="12">
        <v>0</v>
      </c>
      <c r="V372" s="12">
        <v>0</v>
      </c>
      <c r="W372" s="12"/>
      <c r="X372" s="12">
        <v>0</v>
      </c>
      <c r="Y372" s="12">
        <v>0</v>
      </c>
      <c r="Z372" s="12"/>
      <c r="AA372" s="12"/>
      <c r="AB372" s="11">
        <v>0</v>
      </c>
      <c r="AC372" s="12">
        <v>0</v>
      </c>
      <c r="AD372" s="12">
        <v>0</v>
      </c>
      <c r="AE372" s="12">
        <v>14</v>
      </c>
      <c r="AF372" s="12"/>
      <c r="AG372" s="12"/>
      <c r="AH372" s="12"/>
      <c r="AI372" s="6">
        <f t="shared" si="18"/>
        <v>136</v>
      </c>
      <c r="AJ372" s="10" t="s">
        <v>66</v>
      </c>
    </row>
    <row r="373" spans="1:36" ht="31.2" hidden="1" x14ac:dyDescent="0.3">
      <c r="A373" s="10" t="s">
        <v>147</v>
      </c>
      <c r="B373" s="10" t="s">
        <v>441</v>
      </c>
      <c r="C373" s="10" t="s">
        <v>364</v>
      </c>
      <c r="D373" s="10" t="s">
        <v>28</v>
      </c>
      <c r="E373" s="10">
        <v>2011</v>
      </c>
      <c r="F373" s="11">
        <v>120</v>
      </c>
      <c r="G373" s="5">
        <v>0</v>
      </c>
      <c r="H373" s="5"/>
      <c r="I373" s="5"/>
      <c r="J373" s="11">
        <v>39</v>
      </c>
      <c r="K373" s="11">
        <v>27.5</v>
      </c>
      <c r="L373" s="12">
        <v>0</v>
      </c>
      <c r="M373" s="12">
        <v>62.5</v>
      </c>
      <c r="N373" s="12"/>
      <c r="O373" s="12">
        <v>0</v>
      </c>
      <c r="P373" s="12">
        <v>0</v>
      </c>
      <c r="Q373" s="11">
        <v>0</v>
      </c>
      <c r="R373" s="12">
        <v>0</v>
      </c>
      <c r="S373" s="12">
        <v>0</v>
      </c>
      <c r="T373" s="12">
        <v>0</v>
      </c>
      <c r="U373" s="12">
        <v>0</v>
      </c>
      <c r="V373" s="12">
        <v>0</v>
      </c>
      <c r="W373" s="12"/>
      <c r="X373" s="12">
        <v>0</v>
      </c>
      <c r="Y373" s="12">
        <v>0</v>
      </c>
      <c r="Z373" s="12"/>
      <c r="AA373" s="12"/>
      <c r="AB373" s="11">
        <v>0</v>
      </c>
      <c r="AC373" s="12">
        <v>0</v>
      </c>
      <c r="AD373" s="12">
        <v>0</v>
      </c>
      <c r="AE373" s="12">
        <v>0</v>
      </c>
      <c r="AF373" s="12"/>
      <c r="AG373" s="12"/>
      <c r="AH373" s="12"/>
      <c r="AI373" s="6">
        <f t="shared" si="18"/>
        <v>249</v>
      </c>
      <c r="AJ373" s="10" t="s">
        <v>66</v>
      </c>
    </row>
    <row r="374" spans="1:36" ht="62.4" hidden="1" x14ac:dyDescent="0.3">
      <c r="A374" s="10" t="s">
        <v>147</v>
      </c>
      <c r="B374" s="10" t="s">
        <v>442</v>
      </c>
      <c r="C374" s="10" t="s">
        <v>364</v>
      </c>
      <c r="D374" s="10" t="s">
        <v>28</v>
      </c>
      <c r="E374" s="10">
        <v>2009</v>
      </c>
      <c r="F374" s="11">
        <v>0</v>
      </c>
      <c r="G374" s="5">
        <v>0</v>
      </c>
      <c r="H374" s="5"/>
      <c r="I374" s="5"/>
      <c r="J374" s="11">
        <v>12.8</v>
      </c>
      <c r="K374" s="11">
        <v>243.5</v>
      </c>
      <c r="L374" s="12">
        <v>0</v>
      </c>
      <c r="M374" s="12">
        <v>0</v>
      </c>
      <c r="N374" s="12"/>
      <c r="O374" s="12">
        <v>0</v>
      </c>
      <c r="P374" s="12">
        <v>0</v>
      </c>
      <c r="Q374" s="11">
        <v>0</v>
      </c>
      <c r="R374" s="12">
        <v>0</v>
      </c>
      <c r="S374" s="12">
        <v>0</v>
      </c>
      <c r="T374" s="12">
        <v>0</v>
      </c>
      <c r="U374" s="12">
        <v>0</v>
      </c>
      <c r="V374" s="12">
        <v>0</v>
      </c>
      <c r="W374" s="12"/>
      <c r="X374" s="12">
        <v>0</v>
      </c>
      <c r="Y374" s="12">
        <v>0</v>
      </c>
      <c r="Z374" s="12"/>
      <c r="AA374" s="12"/>
      <c r="AB374" s="11">
        <v>0</v>
      </c>
      <c r="AC374" s="12">
        <v>0</v>
      </c>
      <c r="AD374" s="12">
        <v>0</v>
      </c>
      <c r="AE374" s="12">
        <v>0</v>
      </c>
      <c r="AF374" s="12"/>
      <c r="AG374" s="12"/>
      <c r="AH374" s="12"/>
      <c r="AI374" s="6">
        <f t="shared" si="18"/>
        <v>256.3</v>
      </c>
      <c r="AJ374" s="10" t="s">
        <v>66</v>
      </c>
    </row>
    <row r="375" spans="1:36" ht="46.8" x14ac:dyDescent="0.3">
      <c r="A375" s="10" t="s">
        <v>45</v>
      </c>
      <c r="B375" s="10" t="s">
        <v>374</v>
      </c>
      <c r="C375" s="10" t="s">
        <v>364</v>
      </c>
      <c r="D375" s="10" t="s">
        <v>32</v>
      </c>
      <c r="E375" s="10">
        <v>2018</v>
      </c>
      <c r="F375" s="11">
        <v>0</v>
      </c>
      <c r="G375" s="5">
        <v>0</v>
      </c>
      <c r="H375" s="5">
        <v>0</v>
      </c>
      <c r="I375" s="5">
        <v>0</v>
      </c>
      <c r="J375" s="11">
        <v>0</v>
      </c>
      <c r="K375" s="11">
        <v>0</v>
      </c>
      <c r="L375" s="12">
        <v>0</v>
      </c>
      <c r="M375" s="12">
        <v>0</v>
      </c>
      <c r="N375" s="12">
        <v>0</v>
      </c>
      <c r="O375" s="12">
        <v>2.5190000000000001</v>
      </c>
      <c r="P375" s="12">
        <v>0</v>
      </c>
      <c r="Q375" s="11">
        <v>0</v>
      </c>
      <c r="R375" s="12">
        <v>0.3</v>
      </c>
      <c r="S375" s="12">
        <v>0</v>
      </c>
      <c r="T375" s="12">
        <v>0</v>
      </c>
      <c r="U375" s="12">
        <v>0</v>
      </c>
      <c r="V375" s="12">
        <v>0</v>
      </c>
      <c r="W375" s="12">
        <v>0</v>
      </c>
      <c r="X375" s="12">
        <v>0</v>
      </c>
      <c r="Y375" s="12">
        <v>0</v>
      </c>
      <c r="Z375" s="12">
        <v>0</v>
      </c>
      <c r="AA375" s="12">
        <v>0</v>
      </c>
      <c r="AB375" s="11">
        <v>0</v>
      </c>
      <c r="AC375" s="12">
        <v>0</v>
      </c>
      <c r="AD375" s="12">
        <v>0</v>
      </c>
      <c r="AE375" s="12">
        <v>0.4</v>
      </c>
      <c r="AF375" s="12">
        <v>0</v>
      </c>
      <c r="AG375" s="12">
        <v>0</v>
      </c>
      <c r="AH375" s="12">
        <v>0</v>
      </c>
      <c r="AI375" s="6">
        <f t="shared" si="18"/>
        <v>3.2189999999999999</v>
      </c>
      <c r="AJ375" s="10" t="s">
        <v>38</v>
      </c>
    </row>
    <row r="376" spans="1:36" ht="31.2" hidden="1" x14ac:dyDescent="0.3">
      <c r="A376" s="28" t="s">
        <v>185</v>
      </c>
      <c r="B376" s="29" t="s">
        <v>674</v>
      </c>
      <c r="C376" s="27" t="s">
        <v>293</v>
      </c>
      <c r="D376" s="28"/>
      <c r="E376" s="28">
        <v>2018</v>
      </c>
      <c r="F376" s="28">
        <v>0</v>
      </c>
      <c r="G376" s="28">
        <v>0</v>
      </c>
      <c r="H376" s="28">
        <v>0</v>
      </c>
      <c r="I376" s="28">
        <v>0</v>
      </c>
      <c r="J376" s="28">
        <v>0.5</v>
      </c>
      <c r="K376" s="28">
        <v>0</v>
      </c>
      <c r="L376" s="28">
        <v>0</v>
      </c>
      <c r="M376" s="28">
        <v>0</v>
      </c>
      <c r="N376" s="28">
        <v>12</v>
      </c>
      <c r="O376" s="28">
        <v>0</v>
      </c>
      <c r="P376" s="28">
        <v>0</v>
      </c>
      <c r="Q376" s="28">
        <v>0</v>
      </c>
      <c r="R376" s="28">
        <v>0</v>
      </c>
      <c r="S376" s="28">
        <v>0</v>
      </c>
      <c r="T376" s="28">
        <v>0</v>
      </c>
      <c r="U376" s="28">
        <v>0</v>
      </c>
      <c r="V376" s="28">
        <v>0</v>
      </c>
      <c r="W376" s="30">
        <v>0</v>
      </c>
      <c r="X376" s="28">
        <v>0</v>
      </c>
      <c r="Y376" s="28">
        <v>0</v>
      </c>
      <c r="Z376" s="27">
        <v>0</v>
      </c>
      <c r="AA376" s="30">
        <v>0</v>
      </c>
      <c r="AB376" s="28">
        <v>0</v>
      </c>
      <c r="AC376" s="28">
        <v>0</v>
      </c>
      <c r="AD376" s="28">
        <v>0</v>
      </c>
      <c r="AE376" s="28">
        <v>0</v>
      </c>
      <c r="AF376" s="26">
        <v>0</v>
      </c>
      <c r="AG376" s="26">
        <v>0</v>
      </c>
      <c r="AH376" s="26">
        <v>0</v>
      </c>
      <c r="AI376" s="28">
        <f t="shared" si="18"/>
        <v>12.5</v>
      </c>
      <c r="AJ376" s="28" t="s">
        <v>58</v>
      </c>
    </row>
    <row r="377" spans="1:36" x14ac:dyDescent="0.3">
      <c r="A377" s="2" t="s">
        <v>36</v>
      </c>
      <c r="B377" s="3" t="s">
        <v>41</v>
      </c>
      <c r="C377" s="4" t="s">
        <v>27</v>
      </c>
      <c r="D377" s="4" t="s">
        <v>32</v>
      </c>
      <c r="E377" s="4">
        <v>2016</v>
      </c>
      <c r="F377" s="5">
        <v>0</v>
      </c>
      <c r="G377" s="5">
        <v>0</v>
      </c>
      <c r="H377" s="5">
        <v>0</v>
      </c>
      <c r="I377" s="5">
        <v>0</v>
      </c>
      <c r="J377" s="5">
        <v>0</v>
      </c>
      <c r="K377" s="6">
        <v>0</v>
      </c>
      <c r="L377" s="6">
        <v>0</v>
      </c>
      <c r="M377" s="5">
        <v>51.96</v>
      </c>
      <c r="N377" s="12">
        <v>0</v>
      </c>
      <c r="O377" s="5">
        <v>0</v>
      </c>
      <c r="P377" s="5">
        <v>0</v>
      </c>
      <c r="Q377" s="5">
        <v>0</v>
      </c>
      <c r="R377" s="5">
        <v>0</v>
      </c>
      <c r="S377" s="5">
        <v>0</v>
      </c>
      <c r="T377" s="5">
        <v>0</v>
      </c>
      <c r="U377" s="5">
        <v>0</v>
      </c>
      <c r="V377" s="5">
        <v>0</v>
      </c>
      <c r="W377" s="12">
        <v>0</v>
      </c>
      <c r="X377" s="6">
        <v>0</v>
      </c>
      <c r="Y377" s="6">
        <v>0</v>
      </c>
      <c r="Z377" s="12">
        <v>0</v>
      </c>
      <c r="AA377" s="12">
        <v>0</v>
      </c>
      <c r="AB377" s="6">
        <v>0</v>
      </c>
      <c r="AC377" s="6">
        <v>0</v>
      </c>
      <c r="AD377" s="6">
        <v>0</v>
      </c>
      <c r="AE377" s="6">
        <v>0</v>
      </c>
      <c r="AF377" s="12">
        <v>0</v>
      </c>
      <c r="AG377" s="12">
        <v>0</v>
      </c>
      <c r="AH377" s="12">
        <v>0</v>
      </c>
      <c r="AI377" s="6">
        <f>SUM(F377:AH377)</f>
        <v>51.96</v>
      </c>
      <c r="AJ377" s="4" t="s">
        <v>29</v>
      </c>
    </row>
    <row r="378" spans="1:36" ht="31.2" x14ac:dyDescent="0.3">
      <c r="A378" s="10" t="s">
        <v>45</v>
      </c>
      <c r="B378" s="92" t="s">
        <v>620</v>
      </c>
      <c r="C378" s="10" t="s">
        <v>364</v>
      </c>
      <c r="D378" s="10" t="s">
        <v>32</v>
      </c>
      <c r="E378" s="15">
        <v>2020</v>
      </c>
      <c r="F378" s="15">
        <v>0</v>
      </c>
      <c r="G378" s="15">
        <v>0</v>
      </c>
      <c r="H378" s="15">
        <v>0</v>
      </c>
      <c r="I378" s="15">
        <v>0</v>
      </c>
      <c r="J378" s="15">
        <v>0</v>
      </c>
      <c r="K378" s="15">
        <v>0</v>
      </c>
      <c r="L378" s="15">
        <v>0</v>
      </c>
      <c r="M378" s="15">
        <v>0</v>
      </c>
      <c r="N378" s="12">
        <v>0</v>
      </c>
      <c r="O378" s="15">
        <v>0</v>
      </c>
      <c r="P378" s="15">
        <v>134</v>
      </c>
      <c r="Q378" s="15">
        <v>0</v>
      </c>
      <c r="R378" s="15">
        <v>0</v>
      </c>
      <c r="S378" s="15">
        <v>0</v>
      </c>
      <c r="T378" s="15">
        <v>0</v>
      </c>
      <c r="U378" s="15">
        <v>0</v>
      </c>
      <c r="V378" s="15">
        <v>0</v>
      </c>
      <c r="W378" s="12">
        <v>0</v>
      </c>
      <c r="X378" s="15">
        <v>0</v>
      </c>
      <c r="Y378" s="15">
        <v>0</v>
      </c>
      <c r="Z378" s="10">
        <v>0</v>
      </c>
      <c r="AA378" s="12">
        <v>0</v>
      </c>
      <c r="AB378" s="15">
        <v>0</v>
      </c>
      <c r="AC378" s="15">
        <v>0</v>
      </c>
      <c r="AD378" s="15">
        <v>0</v>
      </c>
      <c r="AE378" s="15">
        <v>0</v>
      </c>
      <c r="AF378" s="6">
        <v>0</v>
      </c>
      <c r="AG378" s="6">
        <v>0</v>
      </c>
      <c r="AH378" s="6">
        <v>0</v>
      </c>
      <c r="AI378" s="6">
        <f>SUM(F378:AE378)</f>
        <v>134</v>
      </c>
      <c r="AJ378" s="15" t="s">
        <v>99</v>
      </c>
    </row>
    <row r="379" spans="1:36" x14ac:dyDescent="0.3">
      <c r="A379" s="15" t="s">
        <v>185</v>
      </c>
      <c r="B379" s="92" t="s">
        <v>656</v>
      </c>
      <c r="C379" s="10" t="s">
        <v>27</v>
      </c>
      <c r="D379" s="10" t="s">
        <v>32</v>
      </c>
      <c r="E379" s="15">
        <v>2017</v>
      </c>
      <c r="F379" s="15">
        <v>0</v>
      </c>
      <c r="G379" s="15">
        <v>0</v>
      </c>
      <c r="H379" s="15">
        <v>0</v>
      </c>
      <c r="I379" s="15">
        <v>0</v>
      </c>
      <c r="J379" s="15">
        <v>0</v>
      </c>
      <c r="K379" s="15">
        <v>0</v>
      </c>
      <c r="L379" s="15">
        <v>0</v>
      </c>
      <c r="M379" s="15">
        <v>50</v>
      </c>
      <c r="N379" s="12">
        <v>0</v>
      </c>
      <c r="O379" s="15">
        <v>0</v>
      </c>
      <c r="P379" s="15">
        <v>0</v>
      </c>
      <c r="Q379" s="15">
        <v>0</v>
      </c>
      <c r="R379" s="15">
        <v>0</v>
      </c>
      <c r="S379" s="15">
        <v>0</v>
      </c>
      <c r="T379" s="15">
        <v>0</v>
      </c>
      <c r="U379" s="15">
        <v>0</v>
      </c>
      <c r="V379" s="15">
        <v>0</v>
      </c>
      <c r="W379" s="12">
        <v>0</v>
      </c>
      <c r="X379" s="15">
        <v>0</v>
      </c>
      <c r="Y379" s="15">
        <v>0</v>
      </c>
      <c r="Z379" s="10">
        <v>0</v>
      </c>
      <c r="AA379" s="12">
        <v>0</v>
      </c>
      <c r="AB379" s="15">
        <v>0</v>
      </c>
      <c r="AC379" s="15">
        <v>0</v>
      </c>
      <c r="AD379" s="15">
        <v>0</v>
      </c>
      <c r="AE379" s="15">
        <v>0</v>
      </c>
      <c r="AF379" s="6">
        <v>0</v>
      </c>
      <c r="AG379" s="6">
        <v>0</v>
      </c>
      <c r="AH379" s="6">
        <v>0</v>
      </c>
      <c r="AI379" s="6">
        <f>SUM(F379:AH379)</f>
        <v>50</v>
      </c>
      <c r="AJ379" s="15" t="s">
        <v>29</v>
      </c>
    </row>
    <row r="380" spans="1:36" x14ac:dyDescent="0.3">
      <c r="A380" s="2" t="s">
        <v>185</v>
      </c>
      <c r="B380" s="3" t="s">
        <v>191</v>
      </c>
      <c r="C380" s="4" t="s">
        <v>27</v>
      </c>
      <c r="D380" s="4" t="s">
        <v>40</v>
      </c>
      <c r="E380" s="4">
        <v>2019</v>
      </c>
      <c r="F380" s="5">
        <v>0</v>
      </c>
      <c r="G380" s="5">
        <v>0</v>
      </c>
      <c r="H380" s="5">
        <v>0</v>
      </c>
      <c r="I380" s="5">
        <v>0</v>
      </c>
      <c r="J380" s="5">
        <v>0</v>
      </c>
      <c r="K380" s="6">
        <v>0</v>
      </c>
      <c r="L380" s="6">
        <v>0</v>
      </c>
      <c r="M380" s="5">
        <v>24.5</v>
      </c>
      <c r="N380" s="12">
        <v>0</v>
      </c>
      <c r="O380" s="5">
        <v>0</v>
      </c>
      <c r="P380" s="5">
        <v>0</v>
      </c>
      <c r="Q380" s="5">
        <v>0</v>
      </c>
      <c r="R380" s="5">
        <v>0</v>
      </c>
      <c r="S380" s="5">
        <v>0</v>
      </c>
      <c r="T380" s="5">
        <v>0</v>
      </c>
      <c r="U380" s="5">
        <v>25.5</v>
      </c>
      <c r="V380" s="5">
        <v>0</v>
      </c>
      <c r="W380" s="12">
        <v>0</v>
      </c>
      <c r="X380" s="6">
        <v>0</v>
      </c>
      <c r="Y380" s="6">
        <v>0</v>
      </c>
      <c r="Z380" s="12">
        <v>0</v>
      </c>
      <c r="AA380" s="12">
        <v>0</v>
      </c>
      <c r="AB380" s="6">
        <v>0</v>
      </c>
      <c r="AC380" s="6">
        <v>0</v>
      </c>
      <c r="AD380" s="6">
        <v>0</v>
      </c>
      <c r="AE380" s="6">
        <v>0</v>
      </c>
      <c r="AF380" s="12">
        <v>0</v>
      </c>
      <c r="AG380" s="12">
        <v>0</v>
      </c>
      <c r="AH380" s="12">
        <v>0</v>
      </c>
      <c r="AI380" s="6">
        <f>SUM(F380:AH380)</f>
        <v>50</v>
      </c>
      <c r="AJ380" s="4" t="s">
        <v>29</v>
      </c>
    </row>
    <row r="381" spans="1:36" x14ac:dyDescent="0.3">
      <c r="A381" s="10" t="s">
        <v>198</v>
      </c>
      <c r="B381" s="10" t="s">
        <v>646</v>
      </c>
      <c r="C381" s="10" t="s">
        <v>27</v>
      </c>
      <c r="D381" s="10" t="s">
        <v>32</v>
      </c>
      <c r="E381" s="10">
        <v>2019</v>
      </c>
      <c r="F381" s="11">
        <v>0</v>
      </c>
      <c r="G381" s="15">
        <v>46.7</v>
      </c>
      <c r="H381" s="5">
        <v>0</v>
      </c>
      <c r="I381" s="5">
        <v>0</v>
      </c>
      <c r="J381" s="10">
        <v>0</v>
      </c>
      <c r="K381" s="10">
        <v>0</v>
      </c>
      <c r="L381" s="10">
        <v>0</v>
      </c>
      <c r="M381" s="10">
        <v>0</v>
      </c>
      <c r="N381" s="12">
        <v>0</v>
      </c>
      <c r="O381" s="10">
        <v>0</v>
      </c>
      <c r="P381" s="10">
        <v>0</v>
      </c>
      <c r="Q381" s="10">
        <v>0</v>
      </c>
      <c r="R381" s="10">
        <v>0</v>
      </c>
      <c r="S381" s="10">
        <v>0</v>
      </c>
      <c r="T381" s="10">
        <v>0</v>
      </c>
      <c r="U381" s="10">
        <v>0</v>
      </c>
      <c r="V381" s="10">
        <v>0</v>
      </c>
      <c r="W381" s="12">
        <v>0</v>
      </c>
      <c r="X381" s="10">
        <v>0</v>
      </c>
      <c r="Y381" s="10">
        <v>0</v>
      </c>
      <c r="Z381" s="10">
        <v>0</v>
      </c>
      <c r="AA381" s="12">
        <v>0</v>
      </c>
      <c r="AB381" s="10">
        <v>0</v>
      </c>
      <c r="AC381" s="10">
        <v>0</v>
      </c>
      <c r="AD381" s="10">
        <v>0</v>
      </c>
      <c r="AE381" s="10">
        <v>0</v>
      </c>
      <c r="AF381" s="6">
        <v>0</v>
      </c>
      <c r="AG381" s="6">
        <v>0</v>
      </c>
      <c r="AH381" s="6">
        <v>0</v>
      </c>
      <c r="AI381" s="6">
        <f>SUM(F381:AH381)</f>
        <v>46.7</v>
      </c>
      <c r="AJ381" s="10" t="s">
        <v>29</v>
      </c>
    </row>
    <row r="382" spans="1:36" x14ac:dyDescent="0.3">
      <c r="A382" s="10" t="s">
        <v>185</v>
      </c>
      <c r="B382" s="10" t="s">
        <v>290</v>
      </c>
      <c r="C382" s="10" t="s">
        <v>204</v>
      </c>
      <c r="D382" s="10" t="s">
        <v>32</v>
      </c>
      <c r="E382" s="10">
        <v>2018</v>
      </c>
      <c r="F382" s="11">
        <v>0</v>
      </c>
      <c r="G382" s="5">
        <v>0</v>
      </c>
      <c r="H382" s="5">
        <v>0</v>
      </c>
      <c r="I382" s="5">
        <v>0</v>
      </c>
      <c r="J382" s="12">
        <v>0</v>
      </c>
      <c r="K382" s="11">
        <v>0</v>
      </c>
      <c r="L382" s="12">
        <v>0</v>
      </c>
      <c r="M382" s="12">
        <v>0</v>
      </c>
      <c r="N382" s="12">
        <v>0</v>
      </c>
      <c r="O382" s="12">
        <v>0</v>
      </c>
      <c r="P382" s="12">
        <v>0</v>
      </c>
      <c r="Q382" s="12">
        <v>0</v>
      </c>
      <c r="R382" s="12">
        <v>0</v>
      </c>
      <c r="S382" s="9">
        <v>0</v>
      </c>
      <c r="T382" s="12">
        <v>0</v>
      </c>
      <c r="U382" s="12">
        <v>3</v>
      </c>
      <c r="V382" s="12">
        <v>0</v>
      </c>
      <c r="W382" s="12">
        <v>0</v>
      </c>
      <c r="X382" s="12">
        <v>0</v>
      </c>
      <c r="Y382" s="12">
        <v>0</v>
      </c>
      <c r="Z382" s="12">
        <v>0</v>
      </c>
      <c r="AA382" s="12">
        <v>0</v>
      </c>
      <c r="AB382" s="12">
        <v>0</v>
      </c>
      <c r="AC382" s="12">
        <v>0</v>
      </c>
      <c r="AD382" s="12">
        <v>0</v>
      </c>
      <c r="AE382" s="12">
        <v>0</v>
      </c>
      <c r="AF382" s="12">
        <v>0</v>
      </c>
      <c r="AG382" s="12">
        <v>0</v>
      </c>
      <c r="AH382" s="12">
        <v>0</v>
      </c>
      <c r="AI382" s="6">
        <f>SUM(F382:AE382)</f>
        <v>3</v>
      </c>
      <c r="AJ382" s="10" t="s">
        <v>38</v>
      </c>
    </row>
    <row r="383" spans="1:36" ht="52.8" hidden="1" x14ac:dyDescent="0.3">
      <c r="A383" s="10" t="s">
        <v>75</v>
      </c>
      <c r="B383" s="7" t="s">
        <v>80</v>
      </c>
      <c r="C383" s="8" t="s">
        <v>27</v>
      </c>
      <c r="D383" s="8" t="s">
        <v>32</v>
      </c>
      <c r="E383" s="8">
        <v>2010</v>
      </c>
      <c r="F383" s="9">
        <v>0</v>
      </c>
      <c r="G383" s="5">
        <v>0</v>
      </c>
      <c r="H383" s="5">
        <v>0</v>
      </c>
      <c r="I383" s="5">
        <v>0</v>
      </c>
      <c r="J383" s="9">
        <v>0</v>
      </c>
      <c r="K383" s="6">
        <v>0</v>
      </c>
      <c r="L383" s="6">
        <v>1000</v>
      </c>
      <c r="M383" s="9">
        <v>0</v>
      </c>
      <c r="N383" s="12">
        <v>0</v>
      </c>
      <c r="O383" s="9">
        <v>0</v>
      </c>
      <c r="P383" s="9">
        <v>0</v>
      </c>
      <c r="Q383" s="9">
        <v>0</v>
      </c>
      <c r="R383" s="9">
        <v>0</v>
      </c>
      <c r="S383" s="9">
        <v>0</v>
      </c>
      <c r="T383" s="9">
        <v>0</v>
      </c>
      <c r="U383" s="9">
        <v>3000</v>
      </c>
      <c r="V383" s="9">
        <v>0</v>
      </c>
      <c r="W383" s="12">
        <v>0</v>
      </c>
      <c r="X383" s="6">
        <v>0</v>
      </c>
      <c r="Y383" s="6">
        <v>0</v>
      </c>
      <c r="Z383" s="12">
        <v>0</v>
      </c>
      <c r="AA383" s="12">
        <v>0</v>
      </c>
      <c r="AB383" s="6">
        <v>0</v>
      </c>
      <c r="AC383" s="6">
        <v>0</v>
      </c>
      <c r="AD383" s="6">
        <v>0</v>
      </c>
      <c r="AE383" s="6">
        <v>0</v>
      </c>
      <c r="AF383" s="12">
        <v>0</v>
      </c>
      <c r="AG383" s="12">
        <v>0</v>
      </c>
      <c r="AH383" s="12">
        <v>0</v>
      </c>
      <c r="AI383" s="6">
        <f>SUM(F383:AH383)</f>
        <v>4000</v>
      </c>
      <c r="AJ383" s="8" t="s">
        <v>66</v>
      </c>
    </row>
    <row r="384" spans="1:36" x14ac:dyDescent="0.3">
      <c r="A384" s="2" t="s">
        <v>84</v>
      </c>
      <c r="B384" s="3" t="s">
        <v>91</v>
      </c>
      <c r="C384" s="4" t="s">
        <v>27</v>
      </c>
      <c r="D384" s="4" t="s">
        <v>32</v>
      </c>
      <c r="E384" s="4">
        <v>2014</v>
      </c>
      <c r="F384" s="5">
        <v>0</v>
      </c>
      <c r="G384" s="5">
        <v>0</v>
      </c>
      <c r="H384" s="5">
        <v>0</v>
      </c>
      <c r="I384" s="5">
        <v>0</v>
      </c>
      <c r="J384" s="5">
        <v>0</v>
      </c>
      <c r="K384" s="6">
        <v>0</v>
      </c>
      <c r="L384" s="6">
        <v>0</v>
      </c>
      <c r="M384" s="5">
        <v>18</v>
      </c>
      <c r="N384" s="12">
        <v>0</v>
      </c>
      <c r="O384" s="5">
        <v>0</v>
      </c>
      <c r="P384" s="5">
        <v>0</v>
      </c>
      <c r="Q384" s="5">
        <v>0</v>
      </c>
      <c r="R384" s="5">
        <v>0</v>
      </c>
      <c r="S384" s="5">
        <v>0</v>
      </c>
      <c r="T384" s="5">
        <v>0</v>
      </c>
      <c r="U384" s="5">
        <v>28</v>
      </c>
      <c r="V384" s="5">
        <v>0</v>
      </c>
      <c r="W384" s="12">
        <v>0</v>
      </c>
      <c r="X384" s="6">
        <v>0</v>
      </c>
      <c r="Y384" s="6">
        <v>0</v>
      </c>
      <c r="Z384" s="12">
        <v>0</v>
      </c>
      <c r="AA384" s="12">
        <v>0</v>
      </c>
      <c r="AB384" s="6">
        <v>0</v>
      </c>
      <c r="AC384" s="6">
        <v>0</v>
      </c>
      <c r="AD384" s="6">
        <v>0</v>
      </c>
      <c r="AE384" s="6">
        <v>0</v>
      </c>
      <c r="AF384" s="12">
        <v>0</v>
      </c>
      <c r="AG384" s="12">
        <v>0</v>
      </c>
      <c r="AH384" s="12">
        <v>0</v>
      </c>
      <c r="AI384" s="6">
        <f>SUM(F384:AH384)</f>
        <v>46</v>
      </c>
      <c r="AJ384" s="4" t="s">
        <v>29</v>
      </c>
    </row>
    <row r="385" spans="1:36" ht="62.4" x14ac:dyDescent="0.3">
      <c r="A385" s="15" t="s">
        <v>45</v>
      </c>
      <c r="B385" s="92" t="s">
        <v>647</v>
      </c>
      <c r="C385" s="10" t="s">
        <v>27</v>
      </c>
      <c r="D385" s="10" t="s">
        <v>32</v>
      </c>
      <c r="E385" s="15">
        <v>2019</v>
      </c>
      <c r="F385" s="15">
        <v>0</v>
      </c>
      <c r="G385" s="15">
        <v>0</v>
      </c>
      <c r="H385" s="5">
        <v>43.4</v>
      </c>
      <c r="I385" s="5">
        <v>0</v>
      </c>
      <c r="J385" s="15">
        <v>0</v>
      </c>
      <c r="K385" s="15">
        <v>0</v>
      </c>
      <c r="L385" s="15">
        <v>0</v>
      </c>
      <c r="M385" s="15">
        <v>0</v>
      </c>
      <c r="N385" s="12">
        <v>0</v>
      </c>
      <c r="O385" s="15">
        <v>0</v>
      </c>
      <c r="P385" s="15">
        <v>0</v>
      </c>
      <c r="Q385" s="15">
        <v>0</v>
      </c>
      <c r="R385" s="15">
        <v>0</v>
      </c>
      <c r="S385" s="15">
        <v>0</v>
      </c>
      <c r="T385" s="15">
        <v>0</v>
      </c>
      <c r="U385" s="15">
        <v>0</v>
      </c>
      <c r="V385" s="15">
        <v>0</v>
      </c>
      <c r="W385" s="12">
        <v>0</v>
      </c>
      <c r="X385" s="15">
        <v>0</v>
      </c>
      <c r="Y385" s="15">
        <v>0</v>
      </c>
      <c r="Z385" s="10">
        <v>0</v>
      </c>
      <c r="AA385" s="12">
        <v>0</v>
      </c>
      <c r="AB385" s="15">
        <v>0</v>
      </c>
      <c r="AC385" s="15">
        <v>0</v>
      </c>
      <c r="AD385" s="15">
        <v>0</v>
      </c>
      <c r="AE385" s="15">
        <v>0</v>
      </c>
      <c r="AF385" s="6">
        <v>0</v>
      </c>
      <c r="AG385" s="6">
        <v>0</v>
      </c>
      <c r="AH385" s="6">
        <v>0</v>
      </c>
      <c r="AI385" s="6">
        <f>SUM(F385:AH385)</f>
        <v>43.4</v>
      </c>
      <c r="AJ385" s="10" t="s">
        <v>29</v>
      </c>
    </row>
    <row r="386" spans="1:36" ht="31.2" x14ac:dyDescent="0.3">
      <c r="A386" s="10" t="s">
        <v>45</v>
      </c>
      <c r="B386" s="10" t="s">
        <v>373</v>
      </c>
      <c r="C386" s="10" t="s">
        <v>364</v>
      </c>
      <c r="D386" s="10" t="s">
        <v>32</v>
      </c>
      <c r="E386" s="10">
        <v>2018</v>
      </c>
      <c r="F386" s="11">
        <v>35</v>
      </c>
      <c r="G386" s="5">
        <v>0</v>
      </c>
      <c r="H386" s="5">
        <v>0</v>
      </c>
      <c r="I386" s="5">
        <v>0</v>
      </c>
      <c r="J386" s="11">
        <v>5</v>
      </c>
      <c r="K386" s="11">
        <v>0</v>
      </c>
      <c r="L386" s="12">
        <v>0</v>
      </c>
      <c r="M386" s="12">
        <v>0</v>
      </c>
      <c r="N386" s="12">
        <v>0</v>
      </c>
      <c r="O386" s="12">
        <v>0</v>
      </c>
      <c r="P386" s="12">
        <v>0</v>
      </c>
      <c r="Q386" s="11">
        <v>0</v>
      </c>
      <c r="R386" s="12">
        <v>0</v>
      </c>
      <c r="S386" s="12">
        <v>0</v>
      </c>
      <c r="T386" s="12">
        <v>0</v>
      </c>
      <c r="U386" s="12">
        <v>0</v>
      </c>
      <c r="V386" s="12">
        <v>0</v>
      </c>
      <c r="W386" s="12">
        <v>0</v>
      </c>
      <c r="X386" s="12">
        <v>0</v>
      </c>
      <c r="Y386" s="12">
        <v>0</v>
      </c>
      <c r="Z386" s="12">
        <v>0</v>
      </c>
      <c r="AA386" s="12">
        <v>0</v>
      </c>
      <c r="AB386" s="11">
        <v>0</v>
      </c>
      <c r="AC386" s="12">
        <v>0</v>
      </c>
      <c r="AD386" s="12">
        <v>0</v>
      </c>
      <c r="AE386" s="12">
        <v>0</v>
      </c>
      <c r="AF386" s="12">
        <v>0</v>
      </c>
      <c r="AG386" s="12">
        <v>0</v>
      </c>
      <c r="AH386" s="12">
        <v>0</v>
      </c>
      <c r="AI386" s="6">
        <f t="shared" ref="AI386:AI392" si="19">SUM(F386:AE386)</f>
        <v>40</v>
      </c>
      <c r="AJ386" s="10" t="s">
        <v>58</v>
      </c>
    </row>
    <row r="387" spans="1:36" ht="31.2" x14ac:dyDescent="0.3">
      <c r="A387" s="10" t="s">
        <v>45</v>
      </c>
      <c r="B387" s="92" t="s">
        <v>618</v>
      </c>
      <c r="C387" s="10" t="s">
        <v>364</v>
      </c>
      <c r="D387" s="10" t="s">
        <v>32</v>
      </c>
      <c r="E387" s="10">
        <v>2018</v>
      </c>
      <c r="F387" s="11">
        <v>35</v>
      </c>
      <c r="G387" s="5">
        <v>0</v>
      </c>
      <c r="H387" s="5">
        <v>0</v>
      </c>
      <c r="I387" s="5">
        <v>0</v>
      </c>
      <c r="J387" s="11">
        <v>5</v>
      </c>
      <c r="K387" s="11">
        <v>0</v>
      </c>
      <c r="L387" s="11">
        <v>0</v>
      </c>
      <c r="M387" s="11">
        <v>0</v>
      </c>
      <c r="N387" s="12">
        <v>0</v>
      </c>
      <c r="O387" s="11">
        <v>0</v>
      </c>
      <c r="P387" s="11">
        <v>0</v>
      </c>
      <c r="Q387" s="11">
        <v>0</v>
      </c>
      <c r="R387" s="11">
        <v>0</v>
      </c>
      <c r="S387" s="11">
        <v>0</v>
      </c>
      <c r="T387" s="11">
        <v>0</v>
      </c>
      <c r="U387" s="11">
        <v>0</v>
      </c>
      <c r="V387" s="11">
        <v>0</v>
      </c>
      <c r="W387" s="12">
        <v>0</v>
      </c>
      <c r="X387" s="11">
        <v>0</v>
      </c>
      <c r="Y387" s="11">
        <v>0</v>
      </c>
      <c r="Z387" s="10">
        <v>0</v>
      </c>
      <c r="AA387" s="12">
        <v>0</v>
      </c>
      <c r="AB387" s="11">
        <v>0</v>
      </c>
      <c r="AC387" s="11">
        <v>0</v>
      </c>
      <c r="AD387" s="11">
        <v>0</v>
      </c>
      <c r="AE387" s="11">
        <v>0</v>
      </c>
      <c r="AF387" s="6">
        <v>0</v>
      </c>
      <c r="AG387" s="6">
        <v>0</v>
      </c>
      <c r="AH387" s="6">
        <v>0</v>
      </c>
      <c r="AI387" s="6">
        <f t="shared" si="19"/>
        <v>40</v>
      </c>
      <c r="AJ387" s="10" t="s">
        <v>58</v>
      </c>
    </row>
    <row r="388" spans="1:36" hidden="1" x14ac:dyDescent="0.3">
      <c r="A388" s="28" t="s">
        <v>45</v>
      </c>
      <c r="B388" s="29" t="s">
        <v>673</v>
      </c>
      <c r="C388" s="27" t="s">
        <v>293</v>
      </c>
      <c r="D388" s="28" t="s">
        <v>32</v>
      </c>
      <c r="E388" s="28">
        <v>2018</v>
      </c>
      <c r="F388" s="28">
        <v>14.6</v>
      </c>
      <c r="G388" s="28">
        <v>0</v>
      </c>
      <c r="H388" s="28">
        <v>0</v>
      </c>
      <c r="I388" s="28">
        <v>0</v>
      </c>
      <c r="J388" s="28">
        <v>0</v>
      </c>
      <c r="K388" s="28">
        <v>0</v>
      </c>
      <c r="L388" s="28">
        <v>0</v>
      </c>
      <c r="M388" s="28">
        <v>0</v>
      </c>
      <c r="N388" s="30">
        <v>0</v>
      </c>
      <c r="O388" s="28">
        <v>0</v>
      </c>
      <c r="P388" s="28">
        <v>0</v>
      </c>
      <c r="Q388" s="28">
        <v>0</v>
      </c>
      <c r="R388" s="28">
        <v>0</v>
      </c>
      <c r="S388" s="28">
        <v>0</v>
      </c>
      <c r="T388" s="28">
        <v>0</v>
      </c>
      <c r="U388" s="28">
        <v>0</v>
      </c>
      <c r="V388" s="28">
        <v>0</v>
      </c>
      <c r="W388" s="30">
        <v>0</v>
      </c>
      <c r="X388" s="28">
        <v>0</v>
      </c>
      <c r="Y388" s="28">
        <v>0</v>
      </c>
      <c r="Z388" s="27">
        <v>0</v>
      </c>
      <c r="AA388" s="30">
        <v>0</v>
      </c>
      <c r="AB388" s="28">
        <v>0</v>
      </c>
      <c r="AC388" s="28">
        <v>0</v>
      </c>
      <c r="AD388" s="28">
        <v>0</v>
      </c>
      <c r="AE388" s="28">
        <v>0</v>
      </c>
      <c r="AF388" s="26">
        <v>0</v>
      </c>
      <c r="AG388" s="26">
        <v>0</v>
      </c>
      <c r="AH388" s="26">
        <v>0</v>
      </c>
      <c r="AI388" s="28">
        <f t="shared" si="19"/>
        <v>14.6</v>
      </c>
      <c r="AJ388" s="28" t="s">
        <v>58</v>
      </c>
    </row>
    <row r="389" spans="1:36" x14ac:dyDescent="0.3">
      <c r="A389" s="15" t="s">
        <v>45</v>
      </c>
      <c r="B389" s="10" t="s">
        <v>630</v>
      </c>
      <c r="C389" s="10" t="s">
        <v>467</v>
      </c>
      <c r="D389" s="10" t="s">
        <v>32</v>
      </c>
      <c r="E389" s="10">
        <v>2011</v>
      </c>
      <c r="F389" s="15">
        <v>150</v>
      </c>
      <c r="G389" s="15">
        <v>0</v>
      </c>
      <c r="H389" s="15">
        <v>0</v>
      </c>
      <c r="I389" s="15">
        <v>0</v>
      </c>
      <c r="J389" s="15">
        <v>0</v>
      </c>
      <c r="K389" s="15">
        <v>0</v>
      </c>
      <c r="L389" s="15">
        <v>0</v>
      </c>
      <c r="M389" s="15">
        <v>0</v>
      </c>
      <c r="N389" s="12">
        <v>0</v>
      </c>
      <c r="O389" s="15">
        <v>0</v>
      </c>
      <c r="P389" s="15">
        <v>0</v>
      </c>
      <c r="Q389" s="15">
        <v>0</v>
      </c>
      <c r="R389" s="15">
        <v>0</v>
      </c>
      <c r="S389" s="15">
        <v>0</v>
      </c>
      <c r="T389" s="15">
        <v>0</v>
      </c>
      <c r="U389" s="15">
        <v>0</v>
      </c>
      <c r="V389" s="15">
        <v>0</v>
      </c>
      <c r="W389" s="12">
        <v>0</v>
      </c>
      <c r="X389" s="15">
        <v>0</v>
      </c>
      <c r="Y389" s="15">
        <v>0</v>
      </c>
      <c r="Z389" s="10">
        <v>0</v>
      </c>
      <c r="AA389" s="12">
        <v>0</v>
      </c>
      <c r="AB389" s="15">
        <v>0</v>
      </c>
      <c r="AC389" s="15">
        <v>0</v>
      </c>
      <c r="AD389" s="15">
        <v>0</v>
      </c>
      <c r="AE389" s="15">
        <v>0</v>
      </c>
      <c r="AF389" s="6">
        <v>0</v>
      </c>
      <c r="AG389" s="6">
        <v>0</v>
      </c>
      <c r="AH389" s="6">
        <v>0</v>
      </c>
      <c r="AI389" s="6">
        <f t="shared" si="19"/>
        <v>150</v>
      </c>
      <c r="AJ389" s="15" t="s">
        <v>29</v>
      </c>
    </row>
    <row r="390" spans="1:36" ht="62.4" hidden="1" x14ac:dyDescent="0.3">
      <c r="A390" s="10" t="s">
        <v>134</v>
      </c>
      <c r="B390" s="10" t="s">
        <v>459</v>
      </c>
      <c r="C390" s="10" t="s">
        <v>446</v>
      </c>
      <c r="D390" s="10" t="s">
        <v>32</v>
      </c>
      <c r="E390" s="10">
        <v>2017</v>
      </c>
      <c r="F390" s="12">
        <v>0</v>
      </c>
      <c r="G390" s="5">
        <v>0</v>
      </c>
      <c r="H390" s="5"/>
      <c r="I390" s="5"/>
      <c r="J390" s="12">
        <v>0</v>
      </c>
      <c r="K390" s="11">
        <v>0</v>
      </c>
      <c r="L390" s="12">
        <v>0</v>
      </c>
      <c r="M390" s="12">
        <v>0</v>
      </c>
      <c r="N390" s="12"/>
      <c r="O390" s="12">
        <v>0</v>
      </c>
      <c r="P390" s="12">
        <v>0</v>
      </c>
      <c r="Q390" s="12">
        <v>0</v>
      </c>
      <c r="R390" s="12">
        <v>0</v>
      </c>
      <c r="S390" s="12">
        <v>0</v>
      </c>
      <c r="T390" s="12">
        <v>0</v>
      </c>
      <c r="U390" s="12">
        <v>0</v>
      </c>
      <c r="V390" s="12">
        <v>0</v>
      </c>
      <c r="W390" s="12"/>
      <c r="X390" s="12">
        <v>0</v>
      </c>
      <c r="Y390" s="12">
        <v>0</v>
      </c>
      <c r="Z390" s="12"/>
      <c r="AA390" s="12"/>
      <c r="AB390" s="12">
        <v>0</v>
      </c>
      <c r="AC390" s="12">
        <v>0</v>
      </c>
      <c r="AD390" s="12">
        <v>0</v>
      </c>
      <c r="AE390" s="12">
        <v>0</v>
      </c>
      <c r="AF390" s="12"/>
      <c r="AG390" s="12"/>
      <c r="AH390" s="12"/>
      <c r="AI390" s="6">
        <f t="shared" si="19"/>
        <v>0</v>
      </c>
      <c r="AJ390" s="10" t="s">
        <v>66</v>
      </c>
    </row>
    <row r="391" spans="1:36" ht="31.2" x14ac:dyDescent="0.3">
      <c r="A391" s="10" t="s">
        <v>45</v>
      </c>
      <c r="B391" s="10" t="s">
        <v>478</v>
      </c>
      <c r="C391" s="10" t="s">
        <v>467</v>
      </c>
      <c r="D391" s="10" t="s">
        <v>32</v>
      </c>
      <c r="E391" s="10">
        <v>2015</v>
      </c>
      <c r="F391" s="11">
        <v>150</v>
      </c>
      <c r="G391" s="5">
        <v>0</v>
      </c>
      <c r="H391" s="5">
        <v>0</v>
      </c>
      <c r="I391" s="5">
        <v>0</v>
      </c>
      <c r="J391" s="12">
        <v>0</v>
      </c>
      <c r="K391" s="11">
        <v>0</v>
      </c>
      <c r="L391" s="11">
        <v>0</v>
      </c>
      <c r="M391" s="12">
        <v>0</v>
      </c>
      <c r="N391" s="12">
        <v>0</v>
      </c>
      <c r="O391" s="12">
        <v>0</v>
      </c>
      <c r="P391" s="12">
        <v>0</v>
      </c>
      <c r="Q391" s="12">
        <v>0</v>
      </c>
      <c r="R391" s="12">
        <v>0</v>
      </c>
      <c r="S391" s="9">
        <v>0</v>
      </c>
      <c r="T391" s="12">
        <v>0</v>
      </c>
      <c r="U391" s="12">
        <v>0</v>
      </c>
      <c r="V391" s="12">
        <v>0</v>
      </c>
      <c r="W391" s="12">
        <v>0</v>
      </c>
      <c r="X391" s="6">
        <v>0</v>
      </c>
      <c r="Y391" s="6">
        <v>0</v>
      </c>
      <c r="Z391" s="12">
        <v>0</v>
      </c>
      <c r="AA391" s="12">
        <v>0</v>
      </c>
      <c r="AB391" s="6">
        <v>0</v>
      </c>
      <c r="AC391" s="6">
        <v>0</v>
      </c>
      <c r="AD391" s="6">
        <v>0</v>
      </c>
      <c r="AE391" s="6">
        <v>0</v>
      </c>
      <c r="AF391" s="12">
        <v>0</v>
      </c>
      <c r="AG391" s="12">
        <v>0</v>
      </c>
      <c r="AH391" s="12">
        <v>0</v>
      </c>
      <c r="AI391" s="6">
        <f t="shared" si="19"/>
        <v>150</v>
      </c>
      <c r="AJ391" s="10" t="s">
        <v>29</v>
      </c>
    </row>
    <row r="392" spans="1:36" x14ac:dyDescent="0.3">
      <c r="A392" s="15" t="s">
        <v>45</v>
      </c>
      <c r="B392" s="10" t="s">
        <v>632</v>
      </c>
      <c r="C392" s="10" t="s">
        <v>467</v>
      </c>
      <c r="D392" s="10"/>
      <c r="E392" s="10">
        <v>2015</v>
      </c>
      <c r="F392" s="15">
        <v>150</v>
      </c>
      <c r="G392" s="15">
        <v>0</v>
      </c>
      <c r="H392" s="15">
        <v>0</v>
      </c>
      <c r="I392" s="15">
        <v>0</v>
      </c>
      <c r="J392" s="15">
        <v>0</v>
      </c>
      <c r="K392" s="15">
        <v>0</v>
      </c>
      <c r="L392" s="15">
        <v>0</v>
      </c>
      <c r="M392" s="15">
        <v>0</v>
      </c>
      <c r="N392" s="15"/>
      <c r="O392" s="15">
        <v>0</v>
      </c>
      <c r="P392" s="15">
        <v>0</v>
      </c>
      <c r="Q392" s="15">
        <v>0</v>
      </c>
      <c r="R392" s="15">
        <v>0</v>
      </c>
      <c r="S392" s="15">
        <v>0</v>
      </c>
      <c r="T392" s="15">
        <v>0</v>
      </c>
      <c r="U392" s="15">
        <v>0</v>
      </c>
      <c r="V392" s="15">
        <v>0</v>
      </c>
      <c r="W392" s="15"/>
      <c r="X392" s="15">
        <v>0</v>
      </c>
      <c r="Y392" s="15">
        <v>0</v>
      </c>
      <c r="Z392" s="15"/>
      <c r="AA392" s="15"/>
      <c r="AB392" s="15">
        <v>0</v>
      </c>
      <c r="AC392" s="15">
        <v>0</v>
      </c>
      <c r="AD392" s="15">
        <v>0</v>
      </c>
      <c r="AE392" s="15">
        <v>0</v>
      </c>
      <c r="AF392" s="15"/>
      <c r="AG392" s="15"/>
      <c r="AH392" s="15"/>
      <c r="AI392" s="6">
        <f t="shared" si="19"/>
        <v>150</v>
      </c>
      <c r="AJ392" s="15" t="s">
        <v>29</v>
      </c>
    </row>
    <row r="393" spans="1:36" ht="46.8" x14ac:dyDescent="0.3">
      <c r="A393" s="15" t="s">
        <v>45</v>
      </c>
      <c r="B393" s="92" t="s">
        <v>653</v>
      </c>
      <c r="C393" s="10" t="s">
        <v>27</v>
      </c>
      <c r="D393" s="10" t="s">
        <v>32</v>
      </c>
      <c r="E393" s="15">
        <v>2018</v>
      </c>
      <c r="F393" s="15">
        <v>0</v>
      </c>
      <c r="G393" s="15">
        <v>0</v>
      </c>
      <c r="H393" s="15">
        <v>0</v>
      </c>
      <c r="I393" s="15">
        <v>0</v>
      </c>
      <c r="J393" s="15">
        <v>0</v>
      </c>
      <c r="K393" s="15">
        <v>0</v>
      </c>
      <c r="L393" s="15">
        <v>0</v>
      </c>
      <c r="M393" s="15">
        <v>42</v>
      </c>
      <c r="N393" s="12">
        <v>0</v>
      </c>
      <c r="O393" s="15">
        <v>0</v>
      </c>
      <c r="P393" s="15">
        <v>0</v>
      </c>
      <c r="Q393" s="15">
        <v>0</v>
      </c>
      <c r="R393" s="15">
        <v>0</v>
      </c>
      <c r="S393" s="15">
        <v>0</v>
      </c>
      <c r="T393" s="15">
        <v>0</v>
      </c>
      <c r="U393" s="15">
        <v>0</v>
      </c>
      <c r="V393" s="15">
        <v>0</v>
      </c>
      <c r="W393" s="12">
        <v>0</v>
      </c>
      <c r="X393" s="15">
        <v>0</v>
      </c>
      <c r="Y393" s="15">
        <v>0</v>
      </c>
      <c r="Z393" s="10">
        <v>0</v>
      </c>
      <c r="AA393" s="12">
        <v>0</v>
      </c>
      <c r="AB393" s="15">
        <v>0</v>
      </c>
      <c r="AC393" s="15">
        <v>0</v>
      </c>
      <c r="AD393" s="15">
        <v>0</v>
      </c>
      <c r="AE393" s="15">
        <v>0</v>
      </c>
      <c r="AF393" s="6">
        <v>0</v>
      </c>
      <c r="AG393" s="6">
        <v>0</v>
      </c>
      <c r="AH393" s="6">
        <v>0</v>
      </c>
      <c r="AI393" s="6">
        <f>SUM(F393:AH393)</f>
        <v>42</v>
      </c>
      <c r="AJ393" s="15" t="s">
        <v>29</v>
      </c>
    </row>
    <row r="394" spans="1:36" ht="31.2" x14ac:dyDescent="0.3">
      <c r="A394" s="10" t="s">
        <v>84</v>
      </c>
      <c r="B394" s="10" t="s">
        <v>510</v>
      </c>
      <c r="C394" s="10" t="s">
        <v>467</v>
      </c>
      <c r="D394" s="10" t="s">
        <v>32</v>
      </c>
      <c r="E394" s="10">
        <v>2018</v>
      </c>
      <c r="F394" s="11">
        <v>0</v>
      </c>
      <c r="G394" s="5">
        <v>0</v>
      </c>
      <c r="H394" s="5">
        <v>0</v>
      </c>
      <c r="I394" s="5">
        <v>0</v>
      </c>
      <c r="J394" s="12">
        <v>0</v>
      </c>
      <c r="K394" s="11">
        <v>0</v>
      </c>
      <c r="L394" s="11">
        <v>0</v>
      </c>
      <c r="M394" s="12">
        <v>0</v>
      </c>
      <c r="N394" s="12">
        <v>0</v>
      </c>
      <c r="O394" s="12">
        <v>0</v>
      </c>
      <c r="P394" s="12">
        <v>140</v>
      </c>
      <c r="Q394" s="12">
        <v>0</v>
      </c>
      <c r="R394" s="12">
        <v>0</v>
      </c>
      <c r="S394" s="9">
        <v>0</v>
      </c>
      <c r="T394" s="12">
        <v>0</v>
      </c>
      <c r="U394" s="12">
        <v>0</v>
      </c>
      <c r="V394" s="12">
        <v>0</v>
      </c>
      <c r="W394" s="12">
        <v>0</v>
      </c>
      <c r="X394" s="6">
        <v>0</v>
      </c>
      <c r="Y394" s="6">
        <v>0</v>
      </c>
      <c r="Z394" s="12">
        <v>0</v>
      </c>
      <c r="AA394" s="12">
        <v>0</v>
      </c>
      <c r="AB394" s="6">
        <v>0</v>
      </c>
      <c r="AC394" s="6">
        <v>0</v>
      </c>
      <c r="AD394" s="6">
        <v>0</v>
      </c>
      <c r="AE394" s="6">
        <v>0</v>
      </c>
      <c r="AF394" s="12">
        <v>0</v>
      </c>
      <c r="AG394" s="12">
        <v>0</v>
      </c>
      <c r="AH394" s="12">
        <v>0</v>
      </c>
      <c r="AI394" s="6">
        <f t="shared" ref="AI394:AI399" si="20">SUM(F394:AE394)</f>
        <v>140</v>
      </c>
      <c r="AJ394" s="10" t="s">
        <v>29</v>
      </c>
    </row>
    <row r="395" spans="1:36" ht="31.2" hidden="1" x14ac:dyDescent="0.3">
      <c r="A395" s="10" t="s">
        <v>131</v>
      </c>
      <c r="B395" s="10" t="s">
        <v>463</v>
      </c>
      <c r="C395" s="10" t="s">
        <v>446</v>
      </c>
      <c r="D395" s="10" t="s">
        <v>28</v>
      </c>
      <c r="E395" s="10">
        <v>2011</v>
      </c>
      <c r="F395" s="12">
        <v>125.35</v>
      </c>
      <c r="G395" s="5">
        <v>0</v>
      </c>
      <c r="H395" s="5"/>
      <c r="I395" s="5"/>
      <c r="J395" s="12">
        <v>41.75</v>
      </c>
      <c r="K395" s="11">
        <v>0</v>
      </c>
      <c r="L395" s="12">
        <v>0</v>
      </c>
      <c r="M395" s="12">
        <v>0</v>
      </c>
      <c r="N395" s="12"/>
      <c r="O395" s="12">
        <v>0</v>
      </c>
      <c r="P395" s="12">
        <v>0</v>
      </c>
      <c r="Q395" s="12">
        <v>0</v>
      </c>
      <c r="R395" s="12">
        <v>0</v>
      </c>
      <c r="S395" s="12">
        <v>0</v>
      </c>
      <c r="T395" s="12">
        <v>0</v>
      </c>
      <c r="U395" s="12">
        <v>0</v>
      </c>
      <c r="V395" s="12">
        <v>0</v>
      </c>
      <c r="W395" s="12"/>
      <c r="X395" s="12">
        <v>0</v>
      </c>
      <c r="Y395" s="12">
        <v>0</v>
      </c>
      <c r="Z395" s="12"/>
      <c r="AA395" s="12"/>
      <c r="AB395" s="12">
        <v>0</v>
      </c>
      <c r="AC395" s="12">
        <v>0</v>
      </c>
      <c r="AD395" s="12">
        <v>0</v>
      </c>
      <c r="AE395" s="12">
        <v>0</v>
      </c>
      <c r="AF395" s="12"/>
      <c r="AG395" s="12"/>
      <c r="AH395" s="12"/>
      <c r="AI395" s="6">
        <f t="shared" si="20"/>
        <v>167.1</v>
      </c>
      <c r="AJ395" s="10" t="s">
        <v>464</v>
      </c>
    </row>
    <row r="396" spans="1:36" x14ac:dyDescent="0.3">
      <c r="A396" s="10" t="s">
        <v>185</v>
      </c>
      <c r="B396" s="10" t="s">
        <v>565</v>
      </c>
      <c r="C396" s="10" t="s">
        <v>467</v>
      </c>
      <c r="D396" s="10" t="s">
        <v>32</v>
      </c>
      <c r="E396" s="10">
        <v>2020</v>
      </c>
      <c r="F396" s="11">
        <v>0</v>
      </c>
      <c r="G396" s="5">
        <v>0</v>
      </c>
      <c r="H396" s="5">
        <v>0</v>
      </c>
      <c r="I396" s="5">
        <v>0</v>
      </c>
      <c r="J396" s="12">
        <v>0</v>
      </c>
      <c r="K396" s="11">
        <v>0</v>
      </c>
      <c r="L396" s="11">
        <v>0</v>
      </c>
      <c r="M396" s="12">
        <v>26.87</v>
      </c>
      <c r="N396" s="12">
        <v>0</v>
      </c>
      <c r="O396" s="12">
        <v>0</v>
      </c>
      <c r="P396" s="12">
        <v>0</v>
      </c>
      <c r="Q396" s="12">
        <v>0</v>
      </c>
      <c r="R396" s="12">
        <v>0</v>
      </c>
      <c r="S396" s="9">
        <v>0</v>
      </c>
      <c r="T396" s="12">
        <v>0</v>
      </c>
      <c r="U396" s="12">
        <v>104.6</v>
      </c>
      <c r="V396" s="12">
        <v>0</v>
      </c>
      <c r="W396" s="12">
        <v>0</v>
      </c>
      <c r="X396" s="6">
        <v>0</v>
      </c>
      <c r="Y396" s="6">
        <v>0</v>
      </c>
      <c r="Z396" s="12">
        <v>0</v>
      </c>
      <c r="AA396" s="12">
        <v>0</v>
      </c>
      <c r="AB396" s="6">
        <v>0</v>
      </c>
      <c r="AC396" s="6">
        <v>0</v>
      </c>
      <c r="AD396" s="6">
        <v>0</v>
      </c>
      <c r="AE396" s="6">
        <v>0</v>
      </c>
      <c r="AF396" s="12">
        <v>0</v>
      </c>
      <c r="AG396" s="12">
        <v>0</v>
      </c>
      <c r="AH396" s="12">
        <v>0</v>
      </c>
      <c r="AI396" s="6">
        <f t="shared" si="20"/>
        <v>131.47</v>
      </c>
      <c r="AJ396" s="10" t="s">
        <v>29</v>
      </c>
    </row>
    <row r="397" spans="1:36" ht="31.2" x14ac:dyDescent="0.3">
      <c r="A397" s="10" t="s">
        <v>45</v>
      </c>
      <c r="B397" s="10" t="s">
        <v>477</v>
      </c>
      <c r="C397" s="10" t="s">
        <v>467</v>
      </c>
      <c r="D397" s="10" t="s">
        <v>28</v>
      </c>
      <c r="E397" s="10">
        <v>2008</v>
      </c>
      <c r="F397" s="11">
        <v>0</v>
      </c>
      <c r="G397" s="5">
        <v>0</v>
      </c>
      <c r="H397" s="5">
        <v>0</v>
      </c>
      <c r="I397" s="5">
        <v>0</v>
      </c>
      <c r="J397" s="12">
        <v>86.4</v>
      </c>
      <c r="K397" s="11">
        <v>0</v>
      </c>
      <c r="L397" s="11">
        <v>0</v>
      </c>
      <c r="M397" s="12">
        <v>0</v>
      </c>
      <c r="N397" s="12">
        <v>0</v>
      </c>
      <c r="O397" s="12">
        <v>0</v>
      </c>
      <c r="P397" s="12">
        <v>0</v>
      </c>
      <c r="Q397" s="12">
        <v>0</v>
      </c>
      <c r="R397" s="12">
        <v>0</v>
      </c>
      <c r="S397" s="9">
        <v>0</v>
      </c>
      <c r="T397" s="12">
        <v>42</v>
      </c>
      <c r="U397" s="12">
        <v>0</v>
      </c>
      <c r="V397" s="12">
        <v>0</v>
      </c>
      <c r="W397" s="12">
        <v>0</v>
      </c>
      <c r="X397" s="6">
        <v>0</v>
      </c>
      <c r="Y397" s="6">
        <v>0</v>
      </c>
      <c r="Z397" s="12">
        <v>0</v>
      </c>
      <c r="AA397" s="12">
        <v>0</v>
      </c>
      <c r="AB397" s="6">
        <v>0</v>
      </c>
      <c r="AC397" s="6">
        <v>0</v>
      </c>
      <c r="AD397" s="6">
        <v>0</v>
      </c>
      <c r="AE397" s="6">
        <v>0</v>
      </c>
      <c r="AF397" s="12">
        <v>0</v>
      </c>
      <c r="AG397" s="12">
        <v>0</v>
      </c>
      <c r="AH397" s="12">
        <v>0</v>
      </c>
      <c r="AI397" s="6">
        <f t="shared" si="20"/>
        <v>128.4</v>
      </c>
      <c r="AJ397" s="10" t="s">
        <v>29</v>
      </c>
    </row>
    <row r="398" spans="1:36" ht="46.8" x14ac:dyDescent="0.3">
      <c r="A398" s="10" t="s">
        <v>62</v>
      </c>
      <c r="B398" s="10" t="s">
        <v>495</v>
      </c>
      <c r="C398" s="10" t="s">
        <v>467</v>
      </c>
      <c r="D398" s="10" t="s">
        <v>28</v>
      </c>
      <c r="E398" s="10">
        <v>2013</v>
      </c>
      <c r="F398" s="11">
        <v>0</v>
      </c>
      <c r="G398" s="5">
        <v>0</v>
      </c>
      <c r="H398" s="5">
        <v>0</v>
      </c>
      <c r="I398" s="5">
        <v>0</v>
      </c>
      <c r="J398" s="12">
        <v>0</v>
      </c>
      <c r="K398" s="11">
        <v>0</v>
      </c>
      <c r="L398" s="11">
        <v>0</v>
      </c>
      <c r="M398" s="12">
        <v>0</v>
      </c>
      <c r="N398" s="12">
        <v>0</v>
      </c>
      <c r="O398" s="12">
        <v>12.7</v>
      </c>
      <c r="P398" s="12">
        <v>0</v>
      </c>
      <c r="Q398" s="12">
        <v>0</v>
      </c>
      <c r="R398" s="12">
        <v>0</v>
      </c>
      <c r="S398" s="9">
        <v>0</v>
      </c>
      <c r="T398" s="12">
        <v>0</v>
      </c>
      <c r="U398" s="12">
        <v>107.96</v>
      </c>
      <c r="V398" s="12">
        <v>0</v>
      </c>
      <c r="W398" s="12">
        <v>0</v>
      </c>
      <c r="X398" s="6">
        <v>0</v>
      </c>
      <c r="Y398" s="6">
        <v>0</v>
      </c>
      <c r="Z398" s="12">
        <v>0</v>
      </c>
      <c r="AA398" s="12">
        <v>0</v>
      </c>
      <c r="AB398" s="6">
        <v>0</v>
      </c>
      <c r="AC398" s="6">
        <v>0</v>
      </c>
      <c r="AD398" s="6">
        <v>0</v>
      </c>
      <c r="AE398" s="6">
        <v>0</v>
      </c>
      <c r="AF398" s="12">
        <v>0</v>
      </c>
      <c r="AG398" s="12">
        <v>0</v>
      </c>
      <c r="AH398" s="12">
        <v>0</v>
      </c>
      <c r="AI398" s="6">
        <f t="shared" si="20"/>
        <v>120.66</v>
      </c>
      <c r="AJ398" s="10" t="s">
        <v>239</v>
      </c>
    </row>
    <row r="399" spans="1:36" x14ac:dyDescent="0.3">
      <c r="A399" s="15" t="s">
        <v>45</v>
      </c>
      <c r="B399" s="15" t="s">
        <v>613</v>
      </c>
      <c r="C399" s="10" t="s">
        <v>204</v>
      </c>
      <c r="D399" s="10" t="s">
        <v>32</v>
      </c>
      <c r="E399" s="10">
        <v>2018</v>
      </c>
      <c r="F399" s="11">
        <v>0</v>
      </c>
      <c r="G399" s="5">
        <v>0</v>
      </c>
      <c r="H399" s="5">
        <v>0</v>
      </c>
      <c r="I399" s="5">
        <v>0</v>
      </c>
      <c r="J399" s="5">
        <v>0</v>
      </c>
      <c r="K399" s="5">
        <v>0</v>
      </c>
      <c r="L399" s="5">
        <v>0</v>
      </c>
      <c r="M399" s="12">
        <v>5</v>
      </c>
      <c r="N399" s="12">
        <v>0</v>
      </c>
      <c r="O399" s="12">
        <v>0</v>
      </c>
      <c r="P399" s="12">
        <v>0</v>
      </c>
      <c r="Q399" s="12">
        <v>0</v>
      </c>
      <c r="R399" s="12">
        <v>0</v>
      </c>
      <c r="S399" s="9">
        <v>0</v>
      </c>
      <c r="T399" s="12">
        <v>0</v>
      </c>
      <c r="U399" s="12">
        <v>0</v>
      </c>
      <c r="V399" s="12">
        <v>0</v>
      </c>
      <c r="W399" s="12">
        <v>0</v>
      </c>
      <c r="X399" s="12">
        <v>0</v>
      </c>
      <c r="Y399" s="12">
        <v>0</v>
      </c>
      <c r="Z399" s="10">
        <v>0</v>
      </c>
      <c r="AA399" s="12">
        <v>0</v>
      </c>
      <c r="AB399" s="12">
        <v>0</v>
      </c>
      <c r="AC399" s="12">
        <v>0</v>
      </c>
      <c r="AD399" s="12">
        <v>0</v>
      </c>
      <c r="AE399" s="12">
        <v>0</v>
      </c>
      <c r="AF399" s="6">
        <v>0</v>
      </c>
      <c r="AG399" s="6">
        <v>0</v>
      </c>
      <c r="AH399" s="6">
        <v>0</v>
      </c>
      <c r="AI399" s="6">
        <f t="shared" si="20"/>
        <v>5</v>
      </c>
      <c r="AJ399" s="10" t="s">
        <v>29</v>
      </c>
    </row>
    <row r="400" spans="1:36" x14ac:dyDescent="0.3">
      <c r="A400" s="2" t="s">
        <v>185</v>
      </c>
      <c r="B400" s="3" t="s">
        <v>193</v>
      </c>
      <c r="C400" s="4" t="s">
        <v>27</v>
      </c>
      <c r="D400" s="4" t="s">
        <v>32</v>
      </c>
      <c r="E400" s="4">
        <v>2018</v>
      </c>
      <c r="F400" s="5">
        <v>0</v>
      </c>
      <c r="G400" s="5">
        <v>0</v>
      </c>
      <c r="H400" s="5">
        <v>0</v>
      </c>
      <c r="I400" s="5">
        <v>0</v>
      </c>
      <c r="J400" s="5">
        <v>0</v>
      </c>
      <c r="K400" s="6">
        <v>0</v>
      </c>
      <c r="L400" s="6">
        <v>0</v>
      </c>
      <c r="M400" s="5">
        <v>22</v>
      </c>
      <c r="N400" s="12">
        <v>0</v>
      </c>
      <c r="O400" s="5">
        <v>0</v>
      </c>
      <c r="P400" s="5">
        <v>0</v>
      </c>
      <c r="Q400" s="5">
        <v>0</v>
      </c>
      <c r="R400" s="5">
        <v>0</v>
      </c>
      <c r="S400" s="5">
        <v>0</v>
      </c>
      <c r="T400" s="5">
        <v>0</v>
      </c>
      <c r="U400" s="5">
        <v>17.77</v>
      </c>
      <c r="V400" s="5">
        <v>0</v>
      </c>
      <c r="W400" s="12">
        <v>0</v>
      </c>
      <c r="X400" s="6">
        <v>0</v>
      </c>
      <c r="Y400" s="6">
        <v>0</v>
      </c>
      <c r="Z400" s="12">
        <v>0</v>
      </c>
      <c r="AA400" s="12">
        <v>0</v>
      </c>
      <c r="AB400" s="6">
        <v>0</v>
      </c>
      <c r="AC400" s="6">
        <v>0</v>
      </c>
      <c r="AD400" s="6">
        <v>0</v>
      </c>
      <c r="AE400" s="6">
        <v>0</v>
      </c>
      <c r="AF400" s="12">
        <v>0</v>
      </c>
      <c r="AG400" s="12">
        <v>0</v>
      </c>
      <c r="AH400" s="12">
        <v>0</v>
      </c>
      <c r="AI400" s="6">
        <f>SUM(F400:AH400)</f>
        <v>39.769999999999996</v>
      </c>
      <c r="AJ400" s="4" t="s">
        <v>29</v>
      </c>
    </row>
    <row r="401" spans="1:36" ht="62.4" x14ac:dyDescent="0.3">
      <c r="A401" s="15" t="s">
        <v>185</v>
      </c>
      <c r="B401" s="92" t="s">
        <v>669</v>
      </c>
      <c r="C401" s="10" t="s">
        <v>27</v>
      </c>
      <c r="D401" s="10" t="s">
        <v>32</v>
      </c>
      <c r="E401" s="15">
        <v>2020</v>
      </c>
      <c r="F401" s="15">
        <v>0</v>
      </c>
      <c r="G401" s="15">
        <v>0</v>
      </c>
      <c r="H401" s="15">
        <v>37.9</v>
      </c>
      <c r="I401" s="15">
        <v>0</v>
      </c>
      <c r="J401" s="15">
        <v>0</v>
      </c>
      <c r="K401" s="15">
        <v>0</v>
      </c>
      <c r="L401" s="15">
        <v>0</v>
      </c>
      <c r="M401" s="15">
        <v>0</v>
      </c>
      <c r="N401" s="12">
        <v>0</v>
      </c>
      <c r="O401" s="15">
        <v>0</v>
      </c>
      <c r="P401" s="15">
        <v>0</v>
      </c>
      <c r="Q401" s="15">
        <v>0</v>
      </c>
      <c r="R401" s="15">
        <v>0</v>
      </c>
      <c r="S401" s="15">
        <v>0</v>
      </c>
      <c r="T401" s="15">
        <v>0</v>
      </c>
      <c r="U401" s="15">
        <v>0</v>
      </c>
      <c r="V401" s="15">
        <v>0</v>
      </c>
      <c r="W401" s="12">
        <v>0</v>
      </c>
      <c r="X401" s="15">
        <v>0</v>
      </c>
      <c r="Y401" s="15">
        <v>0</v>
      </c>
      <c r="Z401" s="10">
        <v>0</v>
      </c>
      <c r="AA401" s="12">
        <v>0</v>
      </c>
      <c r="AB401" s="15">
        <v>0</v>
      </c>
      <c r="AC401" s="15">
        <v>0</v>
      </c>
      <c r="AD401" s="15">
        <v>0</v>
      </c>
      <c r="AE401" s="15">
        <v>0</v>
      </c>
      <c r="AF401" s="6">
        <v>0</v>
      </c>
      <c r="AG401" s="6">
        <v>0</v>
      </c>
      <c r="AH401" s="6">
        <v>0</v>
      </c>
      <c r="AI401" s="6">
        <f>SUM(F401:AH401)</f>
        <v>37.9</v>
      </c>
      <c r="AJ401" s="15" t="s">
        <v>29</v>
      </c>
    </row>
    <row r="402" spans="1:36" ht="31.2" x14ac:dyDescent="0.3">
      <c r="A402" s="10" t="s">
        <v>45</v>
      </c>
      <c r="B402" s="10" t="s">
        <v>447</v>
      </c>
      <c r="C402" s="10" t="s">
        <v>446</v>
      </c>
      <c r="D402" s="10" t="s">
        <v>32</v>
      </c>
      <c r="E402" s="10">
        <v>2018</v>
      </c>
      <c r="F402" s="12">
        <v>500</v>
      </c>
      <c r="G402" s="5">
        <v>0</v>
      </c>
      <c r="H402" s="5">
        <v>0</v>
      </c>
      <c r="I402" s="5">
        <v>0</v>
      </c>
      <c r="J402" s="12">
        <v>175</v>
      </c>
      <c r="K402" s="11">
        <v>0</v>
      </c>
      <c r="L402" s="11">
        <v>0</v>
      </c>
      <c r="M402" s="12">
        <v>0</v>
      </c>
      <c r="N402" s="12">
        <v>0</v>
      </c>
      <c r="O402" s="12">
        <v>0</v>
      </c>
      <c r="P402" s="11">
        <v>0</v>
      </c>
      <c r="Q402" s="11">
        <v>0</v>
      </c>
      <c r="R402" s="12">
        <v>0</v>
      </c>
      <c r="S402" s="11"/>
      <c r="T402" s="12">
        <v>0</v>
      </c>
      <c r="U402" s="12">
        <v>0</v>
      </c>
      <c r="V402" s="11">
        <v>0</v>
      </c>
      <c r="W402" s="12">
        <v>0</v>
      </c>
      <c r="X402" s="11">
        <v>0</v>
      </c>
      <c r="Y402" s="11">
        <v>0</v>
      </c>
      <c r="Z402" s="12">
        <v>0</v>
      </c>
      <c r="AA402" s="12">
        <v>0</v>
      </c>
      <c r="AB402" s="11">
        <v>0</v>
      </c>
      <c r="AC402" s="12">
        <v>0</v>
      </c>
      <c r="AD402" s="11">
        <v>0</v>
      </c>
      <c r="AE402" s="11">
        <v>0</v>
      </c>
      <c r="AF402" s="12">
        <v>0</v>
      </c>
      <c r="AG402" s="12">
        <v>0</v>
      </c>
      <c r="AH402" s="12">
        <v>0</v>
      </c>
      <c r="AI402" s="6">
        <f t="shared" ref="AI402:AI418" si="21">SUM(F402:AE402)</f>
        <v>675</v>
      </c>
      <c r="AJ402" s="10" t="s">
        <v>29</v>
      </c>
    </row>
    <row r="403" spans="1:36" ht="46.8" hidden="1" x14ac:dyDescent="0.3">
      <c r="A403" s="10" t="s">
        <v>206</v>
      </c>
      <c r="B403" s="10" t="s">
        <v>300</v>
      </c>
      <c r="C403" s="10" t="s">
        <v>293</v>
      </c>
      <c r="D403" s="10" t="s">
        <v>28</v>
      </c>
      <c r="E403" s="10">
        <v>2018</v>
      </c>
      <c r="F403" s="11">
        <v>0</v>
      </c>
      <c r="G403" s="5">
        <v>0</v>
      </c>
      <c r="H403" s="5"/>
      <c r="I403" s="5"/>
      <c r="J403" s="12">
        <v>0</v>
      </c>
      <c r="K403" s="11">
        <v>0</v>
      </c>
      <c r="L403" s="12">
        <v>0</v>
      </c>
      <c r="M403" s="12">
        <v>0</v>
      </c>
      <c r="N403" s="12"/>
      <c r="O403" s="12">
        <v>0</v>
      </c>
      <c r="P403" s="12">
        <v>0</v>
      </c>
      <c r="Q403" s="11">
        <v>0</v>
      </c>
      <c r="R403" s="12">
        <v>0</v>
      </c>
      <c r="S403" s="12">
        <v>0</v>
      </c>
      <c r="T403" s="12">
        <v>0</v>
      </c>
      <c r="U403" s="12">
        <v>0</v>
      </c>
      <c r="V403" s="12">
        <v>0</v>
      </c>
      <c r="W403" s="12"/>
      <c r="X403" s="12">
        <v>0</v>
      </c>
      <c r="Y403" s="12">
        <v>0</v>
      </c>
      <c r="Z403" s="12"/>
      <c r="AA403" s="12"/>
      <c r="AB403" s="12">
        <v>0</v>
      </c>
      <c r="AC403" s="12">
        <v>0</v>
      </c>
      <c r="AD403" s="11">
        <v>0.5</v>
      </c>
      <c r="AE403" s="12">
        <v>0</v>
      </c>
      <c r="AF403" s="12"/>
      <c r="AG403" s="12"/>
      <c r="AH403" s="12"/>
      <c r="AI403" s="6">
        <f t="shared" si="21"/>
        <v>0.5</v>
      </c>
      <c r="AJ403" s="10" t="s">
        <v>294</v>
      </c>
    </row>
    <row r="404" spans="1:36" ht="26.4" hidden="1" x14ac:dyDescent="0.3">
      <c r="A404" s="2" t="s">
        <v>117</v>
      </c>
      <c r="B404" s="3" t="s">
        <v>128</v>
      </c>
      <c r="C404" s="4" t="s">
        <v>27</v>
      </c>
      <c r="D404" s="4" t="s">
        <v>40</v>
      </c>
      <c r="E404" s="4">
        <v>2018</v>
      </c>
      <c r="F404" s="5">
        <v>0</v>
      </c>
      <c r="G404" s="5">
        <v>0</v>
      </c>
      <c r="H404" s="5"/>
      <c r="I404" s="5"/>
      <c r="J404" s="5">
        <v>3.15</v>
      </c>
      <c r="K404" s="6">
        <v>0</v>
      </c>
      <c r="L404" s="6">
        <v>0</v>
      </c>
      <c r="M404" s="5">
        <v>7.35</v>
      </c>
      <c r="N404" s="5"/>
      <c r="O404" s="5">
        <v>0</v>
      </c>
      <c r="P404" s="5">
        <v>0</v>
      </c>
      <c r="Q404" s="5">
        <v>0</v>
      </c>
      <c r="R404" s="5">
        <v>0</v>
      </c>
      <c r="S404" s="5">
        <v>0</v>
      </c>
      <c r="T404" s="5">
        <v>0</v>
      </c>
      <c r="U404" s="5">
        <v>0</v>
      </c>
      <c r="V404" s="5">
        <v>0</v>
      </c>
      <c r="W404" s="5"/>
      <c r="X404" s="6">
        <v>0</v>
      </c>
      <c r="Y404" s="6">
        <v>0</v>
      </c>
      <c r="Z404" s="6"/>
      <c r="AA404" s="6"/>
      <c r="AB404" s="6">
        <v>0</v>
      </c>
      <c r="AC404" s="6">
        <v>0</v>
      </c>
      <c r="AD404" s="6">
        <v>0</v>
      </c>
      <c r="AE404" s="6">
        <v>0</v>
      </c>
      <c r="AF404" s="6"/>
      <c r="AG404" s="6"/>
      <c r="AH404" s="6"/>
      <c r="AI404" s="6">
        <f t="shared" si="21"/>
        <v>10.5</v>
      </c>
      <c r="AJ404" s="4" t="s">
        <v>29</v>
      </c>
    </row>
    <row r="405" spans="1:36" hidden="1" x14ac:dyDescent="0.3">
      <c r="A405" s="2" t="s">
        <v>147</v>
      </c>
      <c r="B405" s="3" t="s">
        <v>170</v>
      </c>
      <c r="C405" s="4" t="s">
        <v>27</v>
      </c>
      <c r="D405" s="4" t="s">
        <v>32</v>
      </c>
      <c r="E405" s="4">
        <v>2018</v>
      </c>
      <c r="F405" s="5">
        <v>0</v>
      </c>
      <c r="G405" s="5">
        <v>0</v>
      </c>
      <c r="H405" s="5"/>
      <c r="I405" s="5"/>
      <c r="J405" s="5">
        <v>0</v>
      </c>
      <c r="K405" s="6">
        <v>0</v>
      </c>
      <c r="L405" s="6">
        <v>0</v>
      </c>
      <c r="M405" s="5">
        <v>90</v>
      </c>
      <c r="N405" s="5"/>
      <c r="O405" s="5">
        <v>0</v>
      </c>
      <c r="P405" s="5">
        <v>0</v>
      </c>
      <c r="Q405" s="5">
        <v>0</v>
      </c>
      <c r="R405" s="5">
        <v>0</v>
      </c>
      <c r="S405" s="5">
        <v>0</v>
      </c>
      <c r="T405" s="5">
        <v>0</v>
      </c>
      <c r="U405" s="5">
        <v>12</v>
      </c>
      <c r="V405" s="5">
        <v>0</v>
      </c>
      <c r="W405" s="5"/>
      <c r="X405" s="6">
        <v>0</v>
      </c>
      <c r="Y405" s="6">
        <v>0</v>
      </c>
      <c r="Z405" s="6"/>
      <c r="AA405" s="6"/>
      <c r="AB405" s="6">
        <v>0</v>
      </c>
      <c r="AC405" s="6">
        <v>0</v>
      </c>
      <c r="AD405" s="6">
        <v>0</v>
      </c>
      <c r="AE405" s="6">
        <v>0</v>
      </c>
      <c r="AF405" s="6"/>
      <c r="AG405" s="6"/>
      <c r="AH405" s="6"/>
      <c r="AI405" s="6">
        <f t="shared" si="21"/>
        <v>102</v>
      </c>
      <c r="AJ405" s="4" t="s">
        <v>29</v>
      </c>
    </row>
    <row r="406" spans="1:36" ht="66" hidden="1" x14ac:dyDescent="0.3">
      <c r="A406" s="2" t="s">
        <v>147</v>
      </c>
      <c r="B406" s="3" t="s">
        <v>176</v>
      </c>
      <c r="C406" s="4" t="s">
        <v>27</v>
      </c>
      <c r="D406" s="4" t="s">
        <v>28</v>
      </c>
      <c r="E406" s="4">
        <v>2018</v>
      </c>
      <c r="F406" s="5">
        <v>0</v>
      </c>
      <c r="G406" s="5">
        <v>0</v>
      </c>
      <c r="H406" s="5"/>
      <c r="I406" s="5"/>
      <c r="J406" s="5">
        <v>0</v>
      </c>
      <c r="K406" s="6">
        <v>727</v>
      </c>
      <c r="L406" s="6">
        <v>0</v>
      </c>
      <c r="M406" s="5">
        <v>0</v>
      </c>
      <c r="N406" s="5"/>
      <c r="O406" s="5">
        <v>0</v>
      </c>
      <c r="P406" s="5">
        <v>0</v>
      </c>
      <c r="Q406" s="5">
        <v>0</v>
      </c>
      <c r="R406" s="5">
        <v>0</v>
      </c>
      <c r="S406" s="5">
        <v>0</v>
      </c>
      <c r="T406" s="5">
        <v>0</v>
      </c>
      <c r="U406" s="5">
        <v>0</v>
      </c>
      <c r="V406" s="5">
        <v>0</v>
      </c>
      <c r="W406" s="5"/>
      <c r="X406" s="6">
        <v>0</v>
      </c>
      <c r="Y406" s="6">
        <v>0</v>
      </c>
      <c r="Z406" s="6"/>
      <c r="AA406" s="6"/>
      <c r="AB406" s="6">
        <v>0</v>
      </c>
      <c r="AC406" s="6">
        <v>0</v>
      </c>
      <c r="AD406" s="6">
        <v>0</v>
      </c>
      <c r="AE406" s="6">
        <v>0</v>
      </c>
      <c r="AF406" s="6"/>
      <c r="AG406" s="6"/>
      <c r="AH406" s="6"/>
      <c r="AI406" s="6">
        <f t="shared" si="21"/>
        <v>727</v>
      </c>
      <c r="AJ406" s="4" t="s">
        <v>29</v>
      </c>
    </row>
    <row r="407" spans="1:36" hidden="1" x14ac:dyDescent="0.3">
      <c r="A407" s="10" t="s">
        <v>25</v>
      </c>
      <c r="B407" s="10" t="s">
        <v>203</v>
      </c>
      <c r="C407" s="10" t="s">
        <v>204</v>
      </c>
      <c r="D407" s="10" t="s">
        <v>40</v>
      </c>
      <c r="E407" s="10">
        <v>2018</v>
      </c>
      <c r="F407" s="11">
        <v>0</v>
      </c>
      <c r="G407" s="5">
        <v>0</v>
      </c>
      <c r="H407" s="5"/>
      <c r="I407" s="5"/>
      <c r="J407" s="12">
        <v>0</v>
      </c>
      <c r="K407" s="11">
        <v>0</v>
      </c>
      <c r="L407" s="12">
        <v>0</v>
      </c>
      <c r="M407" s="12">
        <v>10</v>
      </c>
      <c r="N407" s="12"/>
      <c r="O407" s="12">
        <v>0</v>
      </c>
      <c r="P407" s="12">
        <v>0</v>
      </c>
      <c r="Q407" s="12">
        <v>0</v>
      </c>
      <c r="R407" s="12">
        <v>0</v>
      </c>
      <c r="S407" s="9">
        <v>0</v>
      </c>
      <c r="T407" s="12">
        <v>0</v>
      </c>
      <c r="U407" s="12">
        <v>5</v>
      </c>
      <c r="V407" s="12">
        <v>0</v>
      </c>
      <c r="W407" s="12"/>
      <c r="X407" s="12">
        <v>0</v>
      </c>
      <c r="Y407" s="12">
        <v>0</v>
      </c>
      <c r="Z407" s="12"/>
      <c r="AA407" s="12"/>
      <c r="AB407" s="12">
        <v>0</v>
      </c>
      <c r="AC407" s="12">
        <v>0</v>
      </c>
      <c r="AD407" s="12">
        <v>0</v>
      </c>
      <c r="AE407" s="12">
        <v>0</v>
      </c>
      <c r="AF407" s="12"/>
      <c r="AG407" s="12"/>
      <c r="AH407" s="12"/>
      <c r="AI407" s="6">
        <f t="shared" si="21"/>
        <v>15</v>
      </c>
      <c r="AJ407" s="10" t="s">
        <v>29</v>
      </c>
    </row>
    <row r="408" spans="1:36" ht="46.8" hidden="1" x14ac:dyDescent="0.3">
      <c r="A408" s="10" t="s">
        <v>147</v>
      </c>
      <c r="B408" s="10" t="s">
        <v>246</v>
      </c>
      <c r="C408" s="10" t="s">
        <v>204</v>
      </c>
      <c r="D408" s="10" t="s">
        <v>32</v>
      </c>
      <c r="E408" s="10">
        <v>2018</v>
      </c>
      <c r="F408" s="11">
        <v>78</v>
      </c>
      <c r="G408" s="5">
        <v>0</v>
      </c>
      <c r="H408" s="5"/>
      <c r="I408" s="5"/>
      <c r="J408" s="12">
        <v>12.75</v>
      </c>
      <c r="K408" s="11">
        <v>0</v>
      </c>
      <c r="L408" s="12">
        <v>0</v>
      </c>
      <c r="M408" s="12">
        <v>0</v>
      </c>
      <c r="N408" s="12"/>
      <c r="O408" s="12">
        <v>0</v>
      </c>
      <c r="P408" s="12">
        <v>0</v>
      </c>
      <c r="Q408" s="12">
        <v>0</v>
      </c>
      <c r="R408" s="12">
        <v>0</v>
      </c>
      <c r="S408" s="9">
        <v>0</v>
      </c>
      <c r="T408" s="12">
        <v>0</v>
      </c>
      <c r="U408" s="12">
        <v>0</v>
      </c>
      <c r="V408" s="12">
        <v>0</v>
      </c>
      <c r="W408" s="12"/>
      <c r="X408" s="12">
        <v>0</v>
      </c>
      <c r="Y408" s="12">
        <v>0</v>
      </c>
      <c r="Z408" s="12"/>
      <c r="AA408" s="12"/>
      <c r="AB408" s="12">
        <v>0</v>
      </c>
      <c r="AC408" s="12">
        <v>0</v>
      </c>
      <c r="AD408" s="12">
        <v>0</v>
      </c>
      <c r="AE408" s="12">
        <v>0</v>
      </c>
      <c r="AF408" s="12"/>
      <c r="AG408" s="12"/>
      <c r="AH408" s="12"/>
      <c r="AI408" s="6">
        <f t="shared" si="21"/>
        <v>90.75</v>
      </c>
      <c r="AJ408" s="10" t="s">
        <v>209</v>
      </c>
    </row>
    <row r="409" spans="1:36" ht="46.8" hidden="1" x14ac:dyDescent="0.3">
      <c r="A409" s="10" t="s">
        <v>147</v>
      </c>
      <c r="B409" s="10" t="s">
        <v>247</v>
      </c>
      <c r="C409" s="10" t="s">
        <v>204</v>
      </c>
      <c r="D409" s="10" t="s">
        <v>28</v>
      </c>
      <c r="E409" s="10">
        <v>2018</v>
      </c>
      <c r="F409" s="11">
        <v>1.05</v>
      </c>
      <c r="G409" s="5">
        <v>0</v>
      </c>
      <c r="H409" s="5"/>
      <c r="I409" s="5"/>
      <c r="J409" s="12">
        <v>0.05</v>
      </c>
      <c r="K409" s="11">
        <v>0</v>
      </c>
      <c r="L409" s="12">
        <v>0</v>
      </c>
      <c r="M409" s="12">
        <v>0</v>
      </c>
      <c r="N409" s="12"/>
      <c r="O409" s="12">
        <v>0</v>
      </c>
      <c r="P409" s="12">
        <v>0</v>
      </c>
      <c r="Q409" s="12">
        <v>0</v>
      </c>
      <c r="R409" s="12">
        <v>0</v>
      </c>
      <c r="S409" s="9">
        <v>0</v>
      </c>
      <c r="T409" s="12">
        <v>0</v>
      </c>
      <c r="U409" s="12">
        <v>0</v>
      </c>
      <c r="V409" s="12">
        <v>0</v>
      </c>
      <c r="W409" s="12"/>
      <c r="X409" s="12">
        <v>0</v>
      </c>
      <c r="Y409" s="12">
        <v>0</v>
      </c>
      <c r="Z409" s="12"/>
      <c r="AA409" s="12"/>
      <c r="AB409" s="12">
        <v>0</v>
      </c>
      <c r="AC409" s="12">
        <v>0</v>
      </c>
      <c r="AD409" s="12">
        <v>0</v>
      </c>
      <c r="AE409" s="12">
        <v>0</v>
      </c>
      <c r="AF409" s="12"/>
      <c r="AG409" s="12"/>
      <c r="AH409" s="12"/>
      <c r="AI409" s="6">
        <f t="shared" si="21"/>
        <v>1.1000000000000001</v>
      </c>
      <c r="AJ409" s="10" t="s">
        <v>38</v>
      </c>
    </row>
    <row r="410" spans="1:36" ht="31.2" hidden="1" x14ac:dyDescent="0.3">
      <c r="A410" s="10" t="s">
        <v>147</v>
      </c>
      <c r="B410" s="10" t="s">
        <v>248</v>
      </c>
      <c r="C410" s="10" t="s">
        <v>204</v>
      </c>
      <c r="D410" s="10" t="s">
        <v>28</v>
      </c>
      <c r="E410" s="10">
        <v>2018</v>
      </c>
      <c r="F410" s="11">
        <v>0.22500000000000001</v>
      </c>
      <c r="G410" s="5">
        <v>0</v>
      </c>
      <c r="H410" s="5"/>
      <c r="I410" s="5"/>
      <c r="J410" s="12">
        <v>0</v>
      </c>
      <c r="K410" s="11">
        <v>0</v>
      </c>
      <c r="L410" s="12">
        <v>0</v>
      </c>
      <c r="M410" s="12">
        <v>0</v>
      </c>
      <c r="N410" s="12"/>
      <c r="O410" s="12">
        <v>0</v>
      </c>
      <c r="P410" s="12">
        <v>0</v>
      </c>
      <c r="Q410" s="12">
        <v>0</v>
      </c>
      <c r="R410" s="12">
        <v>0</v>
      </c>
      <c r="S410" s="9">
        <v>0</v>
      </c>
      <c r="T410" s="12">
        <v>0</v>
      </c>
      <c r="U410" s="12">
        <v>0</v>
      </c>
      <c r="V410" s="12">
        <v>0</v>
      </c>
      <c r="W410" s="12"/>
      <c r="X410" s="12">
        <v>0</v>
      </c>
      <c r="Y410" s="12">
        <v>0</v>
      </c>
      <c r="Z410" s="12"/>
      <c r="AA410" s="12"/>
      <c r="AB410" s="12">
        <v>0</v>
      </c>
      <c r="AC410" s="12">
        <v>0</v>
      </c>
      <c r="AD410" s="12">
        <v>0</v>
      </c>
      <c r="AE410" s="12">
        <v>0</v>
      </c>
      <c r="AF410" s="12"/>
      <c r="AG410" s="12"/>
      <c r="AH410" s="12"/>
      <c r="AI410" s="6">
        <f t="shared" si="21"/>
        <v>0.22500000000000001</v>
      </c>
      <c r="AJ410" s="10" t="s">
        <v>38</v>
      </c>
    </row>
    <row r="411" spans="1:36" ht="46.8" hidden="1" x14ac:dyDescent="0.3">
      <c r="A411" s="10" t="s">
        <v>147</v>
      </c>
      <c r="B411" s="10" t="s">
        <v>418</v>
      </c>
      <c r="C411" s="10" t="s">
        <v>364</v>
      </c>
      <c r="D411" s="10" t="s">
        <v>32</v>
      </c>
      <c r="E411" s="10">
        <v>2018</v>
      </c>
      <c r="F411" s="11">
        <v>0</v>
      </c>
      <c r="G411" s="5">
        <v>0</v>
      </c>
      <c r="H411" s="5"/>
      <c r="I411" s="5"/>
      <c r="J411" s="11">
        <v>0.05</v>
      </c>
      <c r="K411" s="11">
        <v>0</v>
      </c>
      <c r="L411" s="12">
        <v>0</v>
      </c>
      <c r="M411" s="12">
        <v>0</v>
      </c>
      <c r="N411" s="12"/>
      <c r="O411" s="12">
        <v>0</v>
      </c>
      <c r="P411" s="12">
        <v>0</v>
      </c>
      <c r="Q411" s="11">
        <v>0</v>
      </c>
      <c r="R411" s="12">
        <v>0</v>
      </c>
      <c r="S411" s="12">
        <v>0</v>
      </c>
      <c r="T411" s="12">
        <v>0</v>
      </c>
      <c r="U411" s="12">
        <v>0</v>
      </c>
      <c r="V411" s="12">
        <v>0</v>
      </c>
      <c r="W411" s="12"/>
      <c r="X411" s="12">
        <v>0</v>
      </c>
      <c r="Y411" s="12">
        <v>0</v>
      </c>
      <c r="Z411" s="12"/>
      <c r="AA411" s="12"/>
      <c r="AB411" s="11">
        <v>0</v>
      </c>
      <c r="AC411" s="12">
        <v>0</v>
      </c>
      <c r="AD411" s="12">
        <v>0</v>
      </c>
      <c r="AE411" s="12">
        <v>0</v>
      </c>
      <c r="AF411" s="12"/>
      <c r="AG411" s="12"/>
      <c r="AH411" s="12"/>
      <c r="AI411" s="6">
        <f t="shared" si="21"/>
        <v>0.05</v>
      </c>
      <c r="AJ411" s="10" t="s">
        <v>38</v>
      </c>
    </row>
    <row r="412" spans="1:36" ht="46.8" hidden="1" x14ac:dyDescent="0.3">
      <c r="A412" s="10" t="s">
        <v>147</v>
      </c>
      <c r="B412" s="10" t="s">
        <v>419</v>
      </c>
      <c r="C412" s="10" t="s">
        <v>364</v>
      </c>
      <c r="D412" s="10" t="s">
        <v>32</v>
      </c>
      <c r="E412" s="10">
        <v>2018</v>
      </c>
      <c r="F412" s="11">
        <v>90</v>
      </c>
      <c r="G412" s="5">
        <v>0</v>
      </c>
      <c r="H412" s="5"/>
      <c r="I412" s="5"/>
      <c r="J412" s="11">
        <v>0</v>
      </c>
      <c r="K412" s="11">
        <v>0</v>
      </c>
      <c r="L412" s="12">
        <v>0</v>
      </c>
      <c r="M412" s="12">
        <v>0</v>
      </c>
      <c r="N412" s="12"/>
      <c r="O412" s="12">
        <v>0</v>
      </c>
      <c r="P412" s="12">
        <v>0</v>
      </c>
      <c r="Q412" s="11">
        <v>0</v>
      </c>
      <c r="R412" s="12">
        <v>0</v>
      </c>
      <c r="S412" s="12">
        <v>0</v>
      </c>
      <c r="T412" s="12">
        <v>0</v>
      </c>
      <c r="U412" s="12">
        <v>0</v>
      </c>
      <c r="V412" s="12">
        <v>0</v>
      </c>
      <c r="W412" s="12"/>
      <c r="X412" s="12">
        <v>0</v>
      </c>
      <c r="Y412" s="12">
        <v>17.5</v>
      </c>
      <c r="Z412" s="12"/>
      <c r="AA412" s="12"/>
      <c r="AB412" s="11">
        <v>0</v>
      </c>
      <c r="AC412" s="12">
        <v>0</v>
      </c>
      <c r="AD412" s="12">
        <v>0</v>
      </c>
      <c r="AE412" s="12">
        <v>0</v>
      </c>
      <c r="AF412" s="12"/>
      <c r="AG412" s="12"/>
      <c r="AH412" s="12"/>
      <c r="AI412" s="6">
        <f t="shared" si="21"/>
        <v>107.5</v>
      </c>
      <c r="AJ412" s="10" t="s">
        <v>58</v>
      </c>
    </row>
    <row r="413" spans="1:36" ht="62.4" hidden="1" x14ac:dyDescent="0.3">
      <c r="A413" s="10" t="s">
        <v>131</v>
      </c>
      <c r="B413" s="10" t="s">
        <v>460</v>
      </c>
      <c r="C413" s="10" t="s">
        <v>446</v>
      </c>
      <c r="D413" s="10" t="s">
        <v>32</v>
      </c>
      <c r="E413" s="10">
        <v>2018</v>
      </c>
      <c r="F413" s="12">
        <v>0.75</v>
      </c>
      <c r="G413" s="5">
        <v>0</v>
      </c>
      <c r="H413" s="5"/>
      <c r="I413" s="5"/>
      <c r="J413" s="12">
        <v>7.4999999999999997E-2</v>
      </c>
      <c r="K413" s="11">
        <v>0</v>
      </c>
      <c r="L413" s="12">
        <v>0</v>
      </c>
      <c r="M413" s="12">
        <v>0</v>
      </c>
      <c r="N413" s="12"/>
      <c r="O413" s="12">
        <v>0</v>
      </c>
      <c r="P413" s="12">
        <v>0</v>
      </c>
      <c r="Q413" s="12">
        <v>0</v>
      </c>
      <c r="R413" s="12">
        <v>0</v>
      </c>
      <c r="S413" s="12">
        <v>0</v>
      </c>
      <c r="T413" s="12">
        <v>0</v>
      </c>
      <c r="U413" s="12">
        <v>0</v>
      </c>
      <c r="V413" s="12">
        <v>0</v>
      </c>
      <c r="W413" s="12"/>
      <c r="X413" s="12">
        <v>0</v>
      </c>
      <c r="Y413" s="12">
        <v>0</v>
      </c>
      <c r="Z413" s="12"/>
      <c r="AA413" s="12"/>
      <c r="AB413" s="12">
        <v>0</v>
      </c>
      <c r="AC413" s="12">
        <v>0</v>
      </c>
      <c r="AD413" s="12">
        <v>0</v>
      </c>
      <c r="AE413" s="12">
        <v>0</v>
      </c>
      <c r="AF413" s="12"/>
      <c r="AG413" s="12"/>
      <c r="AH413" s="12"/>
      <c r="AI413" s="6">
        <f t="shared" si="21"/>
        <v>0.82499999999999996</v>
      </c>
      <c r="AJ413" s="10" t="s">
        <v>294</v>
      </c>
    </row>
    <row r="414" spans="1:36" ht="93.6" hidden="1" x14ac:dyDescent="0.3">
      <c r="A414" s="10" t="s">
        <v>131</v>
      </c>
      <c r="B414" s="10" t="s">
        <v>465</v>
      </c>
      <c r="C414" s="10" t="s">
        <v>446</v>
      </c>
      <c r="D414" s="10" t="s">
        <v>32</v>
      </c>
      <c r="E414" s="10">
        <v>2018</v>
      </c>
      <c r="F414" s="12">
        <v>0.97499999999999998</v>
      </c>
      <c r="G414" s="5">
        <v>0</v>
      </c>
      <c r="H414" s="5"/>
      <c r="I414" s="5"/>
      <c r="J414" s="12">
        <v>7.4999999999999997E-2</v>
      </c>
      <c r="K414" s="11">
        <v>0</v>
      </c>
      <c r="L414" s="12">
        <v>0</v>
      </c>
      <c r="M414" s="12">
        <v>0</v>
      </c>
      <c r="N414" s="12"/>
      <c r="O414" s="12">
        <v>0</v>
      </c>
      <c r="P414" s="12">
        <v>0</v>
      </c>
      <c r="Q414" s="12">
        <v>0</v>
      </c>
      <c r="R414" s="12">
        <v>0</v>
      </c>
      <c r="S414" s="12">
        <v>0</v>
      </c>
      <c r="T414" s="12">
        <v>0</v>
      </c>
      <c r="U414" s="12">
        <v>0</v>
      </c>
      <c r="V414" s="12">
        <v>0</v>
      </c>
      <c r="W414" s="12"/>
      <c r="X414" s="12">
        <v>0</v>
      </c>
      <c r="Y414" s="12">
        <v>0</v>
      </c>
      <c r="Z414" s="12"/>
      <c r="AA414" s="12"/>
      <c r="AB414" s="12">
        <v>0</v>
      </c>
      <c r="AC414" s="12">
        <v>0</v>
      </c>
      <c r="AD414" s="12">
        <v>0</v>
      </c>
      <c r="AE414" s="12">
        <v>0</v>
      </c>
      <c r="AF414" s="12"/>
      <c r="AG414" s="12"/>
      <c r="AH414" s="12"/>
      <c r="AI414" s="6">
        <f t="shared" si="21"/>
        <v>1.05</v>
      </c>
      <c r="AJ414" s="10" t="s">
        <v>294</v>
      </c>
    </row>
    <row r="415" spans="1:36" x14ac:dyDescent="0.3">
      <c r="A415" s="15" t="s">
        <v>84</v>
      </c>
      <c r="B415" s="92" t="s">
        <v>641</v>
      </c>
      <c r="C415" s="10" t="s">
        <v>467</v>
      </c>
      <c r="D415" s="10" t="s">
        <v>32</v>
      </c>
      <c r="E415" s="10">
        <v>2019</v>
      </c>
      <c r="F415" s="15">
        <v>0</v>
      </c>
      <c r="G415" s="15">
        <v>0</v>
      </c>
      <c r="H415" s="15">
        <v>120</v>
      </c>
      <c r="I415" s="15">
        <v>0</v>
      </c>
      <c r="J415" s="15">
        <v>0</v>
      </c>
      <c r="K415" s="15">
        <v>0</v>
      </c>
      <c r="L415" s="15">
        <v>0</v>
      </c>
      <c r="M415" s="15">
        <v>0</v>
      </c>
      <c r="N415" s="12">
        <v>0</v>
      </c>
      <c r="O415" s="15">
        <v>0</v>
      </c>
      <c r="P415" s="15">
        <v>0</v>
      </c>
      <c r="Q415" s="15">
        <v>0</v>
      </c>
      <c r="R415" s="15">
        <v>0</v>
      </c>
      <c r="S415" s="15">
        <v>0</v>
      </c>
      <c r="T415" s="15">
        <v>0</v>
      </c>
      <c r="U415" s="15">
        <v>0</v>
      </c>
      <c r="V415" s="15">
        <v>0</v>
      </c>
      <c r="W415" s="12">
        <v>0</v>
      </c>
      <c r="X415" s="15">
        <v>0</v>
      </c>
      <c r="Y415" s="15">
        <v>0</v>
      </c>
      <c r="Z415" s="10">
        <v>0</v>
      </c>
      <c r="AA415" s="12">
        <v>0</v>
      </c>
      <c r="AB415" s="15">
        <v>0</v>
      </c>
      <c r="AC415" s="15">
        <v>0</v>
      </c>
      <c r="AD415" s="15">
        <v>0</v>
      </c>
      <c r="AE415" s="15">
        <v>0</v>
      </c>
      <c r="AF415" s="6">
        <v>0</v>
      </c>
      <c r="AG415" s="6">
        <v>0</v>
      </c>
      <c r="AH415" s="6">
        <v>0</v>
      </c>
      <c r="AI415" s="6">
        <f t="shared" si="21"/>
        <v>120</v>
      </c>
      <c r="AJ415" s="15" t="s">
        <v>29</v>
      </c>
    </row>
    <row r="416" spans="1:36" x14ac:dyDescent="0.3">
      <c r="A416" s="10" t="s">
        <v>185</v>
      </c>
      <c r="B416" s="10" t="s">
        <v>564</v>
      </c>
      <c r="C416" s="10" t="s">
        <v>467</v>
      </c>
      <c r="D416" s="10" t="s">
        <v>32</v>
      </c>
      <c r="E416" s="10">
        <v>2020</v>
      </c>
      <c r="F416" s="11">
        <v>0</v>
      </c>
      <c r="G416" s="5">
        <v>0</v>
      </c>
      <c r="H416" s="5">
        <v>0</v>
      </c>
      <c r="I416" s="5">
        <v>0</v>
      </c>
      <c r="J416" s="12">
        <v>0</v>
      </c>
      <c r="K416" s="11">
        <v>0</v>
      </c>
      <c r="L416" s="11">
        <v>0</v>
      </c>
      <c r="M416" s="12">
        <v>60</v>
      </c>
      <c r="N416" s="12">
        <v>0</v>
      </c>
      <c r="O416" s="12">
        <v>0</v>
      </c>
      <c r="P416" s="12">
        <v>0</v>
      </c>
      <c r="Q416" s="12">
        <v>0</v>
      </c>
      <c r="R416" s="12">
        <v>0</v>
      </c>
      <c r="S416" s="9">
        <v>0</v>
      </c>
      <c r="T416" s="12">
        <v>0</v>
      </c>
      <c r="U416" s="12">
        <v>51</v>
      </c>
      <c r="V416" s="12">
        <v>0</v>
      </c>
      <c r="W416" s="12">
        <v>0</v>
      </c>
      <c r="X416" s="6">
        <v>0</v>
      </c>
      <c r="Y416" s="6">
        <v>0</v>
      </c>
      <c r="Z416" s="12">
        <v>0</v>
      </c>
      <c r="AA416" s="12">
        <v>0</v>
      </c>
      <c r="AB416" s="6">
        <v>0</v>
      </c>
      <c r="AC416" s="6">
        <v>0</v>
      </c>
      <c r="AD416" s="6">
        <v>0</v>
      </c>
      <c r="AE416" s="6">
        <v>0</v>
      </c>
      <c r="AF416" s="12">
        <v>0</v>
      </c>
      <c r="AG416" s="12">
        <v>0</v>
      </c>
      <c r="AH416" s="12">
        <v>0</v>
      </c>
      <c r="AI416" s="6">
        <f t="shared" si="21"/>
        <v>111</v>
      </c>
      <c r="AJ416" s="10" t="s">
        <v>29</v>
      </c>
    </row>
    <row r="417" spans="1:36" x14ac:dyDescent="0.3">
      <c r="A417" s="10" t="s">
        <v>198</v>
      </c>
      <c r="B417" s="10" t="s">
        <v>577</v>
      </c>
      <c r="C417" s="10" t="s">
        <v>467</v>
      </c>
      <c r="D417" s="10" t="s">
        <v>32</v>
      </c>
      <c r="E417" s="10">
        <v>2023</v>
      </c>
      <c r="F417" s="11">
        <v>0</v>
      </c>
      <c r="G417" s="5">
        <v>0</v>
      </c>
      <c r="H417" s="5">
        <v>0</v>
      </c>
      <c r="I417" s="5">
        <v>0</v>
      </c>
      <c r="J417" s="12">
        <v>0</v>
      </c>
      <c r="K417" s="11">
        <v>0</v>
      </c>
      <c r="L417" s="11">
        <v>0</v>
      </c>
      <c r="M417" s="12">
        <v>24.5</v>
      </c>
      <c r="N417" s="12">
        <v>0</v>
      </c>
      <c r="O417" s="12">
        <v>0</v>
      </c>
      <c r="P417" s="12">
        <v>0</v>
      </c>
      <c r="Q417" s="12">
        <v>0</v>
      </c>
      <c r="R417" s="12">
        <v>0</v>
      </c>
      <c r="S417" s="9">
        <v>0</v>
      </c>
      <c r="T417" s="12">
        <v>0</v>
      </c>
      <c r="U417" s="12">
        <v>82.9</v>
      </c>
      <c r="V417" s="12">
        <v>0</v>
      </c>
      <c r="W417" s="12">
        <v>0</v>
      </c>
      <c r="X417" s="6">
        <v>0</v>
      </c>
      <c r="Y417" s="6">
        <v>0</v>
      </c>
      <c r="Z417" s="12">
        <v>0</v>
      </c>
      <c r="AA417" s="12">
        <v>0</v>
      </c>
      <c r="AB417" s="6">
        <v>0</v>
      </c>
      <c r="AC417" s="6">
        <v>0</v>
      </c>
      <c r="AD417" s="6">
        <v>0</v>
      </c>
      <c r="AE417" s="6">
        <v>0</v>
      </c>
      <c r="AF417" s="12">
        <v>0</v>
      </c>
      <c r="AG417" s="12">
        <v>0</v>
      </c>
      <c r="AH417" s="12">
        <v>0</v>
      </c>
      <c r="AI417" s="6">
        <f t="shared" si="21"/>
        <v>107.4</v>
      </c>
      <c r="AJ417" s="10" t="s">
        <v>29</v>
      </c>
    </row>
    <row r="418" spans="1:36" ht="62.4" x14ac:dyDescent="0.3">
      <c r="A418" s="10" t="s">
        <v>45</v>
      </c>
      <c r="B418" s="10" t="s">
        <v>386</v>
      </c>
      <c r="C418" s="10" t="s">
        <v>364</v>
      </c>
      <c r="D418" s="10" t="s">
        <v>32</v>
      </c>
      <c r="E418" s="10">
        <v>2019</v>
      </c>
      <c r="F418" s="11">
        <v>0</v>
      </c>
      <c r="G418" s="5">
        <v>0</v>
      </c>
      <c r="H418" s="5">
        <v>0</v>
      </c>
      <c r="I418" s="5">
        <v>0</v>
      </c>
      <c r="J418" s="11">
        <v>0</v>
      </c>
      <c r="K418" s="11">
        <v>0</v>
      </c>
      <c r="L418" s="12">
        <v>0</v>
      </c>
      <c r="M418" s="12">
        <v>0</v>
      </c>
      <c r="N418" s="12">
        <v>0</v>
      </c>
      <c r="O418" s="12">
        <v>0</v>
      </c>
      <c r="P418" s="12">
        <v>0</v>
      </c>
      <c r="Q418" s="11">
        <v>0</v>
      </c>
      <c r="R418" s="12">
        <v>0</v>
      </c>
      <c r="S418" s="12">
        <v>0</v>
      </c>
      <c r="T418" s="12">
        <v>0</v>
      </c>
      <c r="U418" s="12">
        <v>0</v>
      </c>
      <c r="V418" s="12">
        <v>0</v>
      </c>
      <c r="W418" s="12">
        <v>0</v>
      </c>
      <c r="X418" s="12">
        <v>0</v>
      </c>
      <c r="Y418" s="12">
        <v>0</v>
      </c>
      <c r="Z418" s="12">
        <v>0</v>
      </c>
      <c r="AA418" s="12">
        <v>0</v>
      </c>
      <c r="AB418" s="11">
        <v>0.5</v>
      </c>
      <c r="AC418" s="12">
        <v>0</v>
      </c>
      <c r="AD418" s="12">
        <v>0</v>
      </c>
      <c r="AE418" s="12">
        <v>0</v>
      </c>
      <c r="AF418" s="12">
        <v>0</v>
      </c>
      <c r="AG418" s="12">
        <v>0</v>
      </c>
      <c r="AH418" s="12">
        <v>0</v>
      </c>
      <c r="AI418" s="6">
        <f t="shared" si="21"/>
        <v>0.5</v>
      </c>
      <c r="AJ418" s="10" t="s">
        <v>58</v>
      </c>
    </row>
    <row r="419" spans="1:36" x14ac:dyDescent="0.3">
      <c r="A419" s="2" t="s">
        <v>185</v>
      </c>
      <c r="B419" s="3" t="s">
        <v>187</v>
      </c>
      <c r="C419" s="4" t="s">
        <v>27</v>
      </c>
      <c r="D419" s="4" t="s">
        <v>32</v>
      </c>
      <c r="E419" s="4">
        <v>2018</v>
      </c>
      <c r="F419" s="5">
        <v>0</v>
      </c>
      <c r="G419" s="5">
        <v>0</v>
      </c>
      <c r="H419" s="5">
        <v>0</v>
      </c>
      <c r="I419" s="5">
        <v>0</v>
      </c>
      <c r="J419" s="5">
        <v>0</v>
      </c>
      <c r="K419" s="6">
        <v>0</v>
      </c>
      <c r="L419" s="6">
        <v>0</v>
      </c>
      <c r="M419" s="5">
        <v>27.34</v>
      </c>
      <c r="N419" s="12">
        <v>0</v>
      </c>
      <c r="O419" s="5">
        <v>0</v>
      </c>
      <c r="P419" s="5">
        <v>0</v>
      </c>
      <c r="Q419" s="5">
        <v>0</v>
      </c>
      <c r="R419" s="5">
        <v>0</v>
      </c>
      <c r="S419" s="5">
        <v>0</v>
      </c>
      <c r="T419" s="5">
        <v>0</v>
      </c>
      <c r="U419" s="5">
        <v>9.11</v>
      </c>
      <c r="V419" s="5">
        <v>0</v>
      </c>
      <c r="W419" s="12">
        <v>0</v>
      </c>
      <c r="X419" s="6">
        <v>0</v>
      </c>
      <c r="Y419" s="6">
        <v>0</v>
      </c>
      <c r="Z419" s="12">
        <v>0</v>
      </c>
      <c r="AA419" s="12">
        <v>0</v>
      </c>
      <c r="AB419" s="6">
        <v>0</v>
      </c>
      <c r="AC419" s="6">
        <v>0</v>
      </c>
      <c r="AD419" s="6">
        <v>0</v>
      </c>
      <c r="AE419" s="6">
        <v>0</v>
      </c>
      <c r="AF419" s="12">
        <v>0</v>
      </c>
      <c r="AG419" s="12">
        <v>0</v>
      </c>
      <c r="AH419" s="12">
        <v>0</v>
      </c>
      <c r="AI419" s="6">
        <f t="shared" ref="AI419:AI424" si="22">SUM(F419:AH419)</f>
        <v>36.450000000000003</v>
      </c>
      <c r="AJ419" s="4" t="s">
        <v>29</v>
      </c>
    </row>
    <row r="420" spans="1:36" x14ac:dyDescent="0.3">
      <c r="A420" s="2" t="s">
        <v>84</v>
      </c>
      <c r="B420" s="3" t="s">
        <v>92</v>
      </c>
      <c r="C420" s="4" t="s">
        <v>27</v>
      </c>
      <c r="D420" s="4" t="s">
        <v>40</v>
      </c>
      <c r="E420" s="4">
        <v>2015</v>
      </c>
      <c r="F420" s="5">
        <v>0</v>
      </c>
      <c r="G420" s="5">
        <v>0</v>
      </c>
      <c r="H420" s="5">
        <v>0</v>
      </c>
      <c r="I420" s="5">
        <v>0</v>
      </c>
      <c r="J420" s="5">
        <v>0</v>
      </c>
      <c r="K420" s="6">
        <v>0</v>
      </c>
      <c r="L420" s="6">
        <v>0</v>
      </c>
      <c r="M420" s="5">
        <v>6.4</v>
      </c>
      <c r="N420" s="12">
        <v>0</v>
      </c>
      <c r="O420" s="5">
        <v>0</v>
      </c>
      <c r="P420" s="5">
        <v>0</v>
      </c>
      <c r="Q420" s="5">
        <v>0</v>
      </c>
      <c r="R420" s="5">
        <v>0</v>
      </c>
      <c r="S420" s="5">
        <v>0</v>
      </c>
      <c r="T420" s="5">
        <v>0</v>
      </c>
      <c r="U420" s="5">
        <v>26.9</v>
      </c>
      <c r="V420" s="5">
        <v>0</v>
      </c>
      <c r="W420" s="12">
        <v>0</v>
      </c>
      <c r="X420" s="6">
        <v>0</v>
      </c>
      <c r="Y420" s="6">
        <v>0</v>
      </c>
      <c r="Z420" s="12">
        <v>0</v>
      </c>
      <c r="AA420" s="12">
        <v>0</v>
      </c>
      <c r="AB420" s="6">
        <v>0</v>
      </c>
      <c r="AC420" s="6">
        <v>0</v>
      </c>
      <c r="AD420" s="6">
        <v>0</v>
      </c>
      <c r="AE420" s="6">
        <v>0</v>
      </c>
      <c r="AF420" s="12">
        <v>0</v>
      </c>
      <c r="AG420" s="12">
        <v>0</v>
      </c>
      <c r="AH420" s="12">
        <v>0</v>
      </c>
      <c r="AI420" s="6">
        <f t="shared" si="22"/>
        <v>33.299999999999997</v>
      </c>
      <c r="AJ420" s="4" t="s">
        <v>29</v>
      </c>
    </row>
    <row r="421" spans="1:36" ht="26.4" x14ac:dyDescent="0.3">
      <c r="A421" s="2" t="s">
        <v>54</v>
      </c>
      <c r="B421" s="3" t="s">
        <v>59</v>
      </c>
      <c r="C421" s="4" t="s">
        <v>27</v>
      </c>
      <c r="D421" s="4" t="s">
        <v>28</v>
      </c>
      <c r="E421" s="4">
        <v>2009</v>
      </c>
      <c r="F421" s="5">
        <v>0</v>
      </c>
      <c r="G421" s="5">
        <v>0</v>
      </c>
      <c r="H421" s="5">
        <v>0</v>
      </c>
      <c r="I421" s="5">
        <v>0</v>
      </c>
      <c r="J421" s="5">
        <v>24.85</v>
      </c>
      <c r="K421" s="6">
        <v>0</v>
      </c>
      <c r="L421" s="6">
        <v>0</v>
      </c>
      <c r="M421" s="5">
        <v>0</v>
      </c>
      <c r="N421" s="12">
        <v>0</v>
      </c>
      <c r="O421" s="5">
        <v>7.5880000000000001</v>
      </c>
      <c r="P421" s="5">
        <v>0</v>
      </c>
      <c r="Q421" s="5">
        <v>0</v>
      </c>
      <c r="R421" s="5">
        <v>2.5000000000000001E-2</v>
      </c>
      <c r="S421" s="5">
        <v>0</v>
      </c>
      <c r="T421" s="5">
        <v>0</v>
      </c>
      <c r="U421" s="5">
        <v>0</v>
      </c>
      <c r="V421" s="5">
        <v>0</v>
      </c>
      <c r="W421" s="12">
        <v>0</v>
      </c>
      <c r="X421" s="6">
        <v>0</v>
      </c>
      <c r="Y421" s="6">
        <v>0</v>
      </c>
      <c r="Z421" s="12">
        <v>0</v>
      </c>
      <c r="AA421" s="12">
        <v>0</v>
      </c>
      <c r="AB421" s="6">
        <v>0</v>
      </c>
      <c r="AC421" s="6">
        <v>0</v>
      </c>
      <c r="AD421" s="6">
        <v>0</v>
      </c>
      <c r="AE421" s="6">
        <v>0</v>
      </c>
      <c r="AF421" s="12">
        <v>0</v>
      </c>
      <c r="AG421" s="12">
        <v>0</v>
      </c>
      <c r="AH421" s="12">
        <v>0</v>
      </c>
      <c r="AI421" s="6">
        <f t="shared" si="22"/>
        <v>32.463000000000001</v>
      </c>
      <c r="AJ421" s="4" t="s">
        <v>38</v>
      </c>
    </row>
    <row r="422" spans="1:36" ht="26.4" x14ac:dyDescent="0.3">
      <c r="A422" s="2" t="s">
        <v>36</v>
      </c>
      <c r="B422" s="3" t="s">
        <v>37</v>
      </c>
      <c r="C422" s="4" t="s">
        <v>27</v>
      </c>
      <c r="D422" s="4" t="s">
        <v>28</v>
      </c>
      <c r="E422" s="4">
        <v>2012</v>
      </c>
      <c r="F422" s="5">
        <v>0</v>
      </c>
      <c r="G422" s="5">
        <v>0</v>
      </c>
      <c r="H422" s="5">
        <v>0</v>
      </c>
      <c r="I422" s="5">
        <v>0</v>
      </c>
      <c r="J422" s="5">
        <v>27.402999999999999</v>
      </c>
      <c r="K422" s="6">
        <v>0</v>
      </c>
      <c r="L422" s="6">
        <v>0</v>
      </c>
      <c r="M422" s="5">
        <v>0</v>
      </c>
      <c r="N422" s="12">
        <v>0</v>
      </c>
      <c r="O422" s="5">
        <v>4.57</v>
      </c>
      <c r="P422" s="5">
        <v>0</v>
      </c>
      <c r="Q422" s="5">
        <v>0</v>
      </c>
      <c r="R422" s="5">
        <v>0.05</v>
      </c>
      <c r="S422" s="5">
        <v>0</v>
      </c>
      <c r="T422" s="5">
        <v>0</v>
      </c>
      <c r="U422" s="5">
        <v>0</v>
      </c>
      <c r="V422" s="5">
        <v>0</v>
      </c>
      <c r="W422" s="12">
        <v>0</v>
      </c>
      <c r="X422" s="6">
        <v>0</v>
      </c>
      <c r="Y422" s="6">
        <v>0</v>
      </c>
      <c r="Z422" s="12">
        <v>0</v>
      </c>
      <c r="AA422" s="12">
        <v>0</v>
      </c>
      <c r="AB422" s="6">
        <v>0</v>
      </c>
      <c r="AC422" s="6">
        <v>0</v>
      </c>
      <c r="AD422" s="6">
        <v>0</v>
      </c>
      <c r="AE422" s="6">
        <v>0</v>
      </c>
      <c r="AF422" s="12">
        <v>0</v>
      </c>
      <c r="AG422" s="12">
        <v>0</v>
      </c>
      <c r="AH422" s="12">
        <v>0</v>
      </c>
      <c r="AI422" s="6">
        <f t="shared" si="22"/>
        <v>32.022999999999996</v>
      </c>
      <c r="AJ422" s="4" t="s">
        <v>38</v>
      </c>
    </row>
    <row r="423" spans="1:36" hidden="1" x14ac:dyDescent="0.3">
      <c r="A423" s="10" t="s">
        <v>75</v>
      </c>
      <c r="B423" s="3" t="s">
        <v>76</v>
      </c>
      <c r="C423" s="4" t="s">
        <v>27</v>
      </c>
      <c r="D423" s="4" t="s">
        <v>40</v>
      </c>
      <c r="E423" s="4">
        <v>2019</v>
      </c>
      <c r="F423" s="5">
        <v>0</v>
      </c>
      <c r="G423" s="5">
        <v>0</v>
      </c>
      <c r="H423" s="5">
        <v>0</v>
      </c>
      <c r="I423" s="5">
        <v>0</v>
      </c>
      <c r="J423" s="5">
        <v>0</v>
      </c>
      <c r="K423" s="6">
        <v>0</v>
      </c>
      <c r="L423" s="6">
        <v>0</v>
      </c>
      <c r="M423" s="5">
        <v>26</v>
      </c>
      <c r="N423" s="12">
        <v>0</v>
      </c>
      <c r="O423" s="5">
        <v>0</v>
      </c>
      <c r="P423" s="5">
        <v>0</v>
      </c>
      <c r="Q423" s="5">
        <v>0</v>
      </c>
      <c r="R423" s="5">
        <v>0</v>
      </c>
      <c r="S423" s="5">
        <v>0</v>
      </c>
      <c r="T423" s="5">
        <v>0</v>
      </c>
      <c r="U423" s="5">
        <v>15.6</v>
      </c>
      <c r="V423" s="5">
        <v>0</v>
      </c>
      <c r="W423" s="12">
        <v>0</v>
      </c>
      <c r="X423" s="6">
        <v>0</v>
      </c>
      <c r="Y423" s="6">
        <v>0</v>
      </c>
      <c r="Z423" s="12">
        <v>0</v>
      </c>
      <c r="AA423" s="12">
        <v>0</v>
      </c>
      <c r="AB423" s="6">
        <v>0</v>
      </c>
      <c r="AC423" s="6">
        <v>0</v>
      </c>
      <c r="AD423" s="6">
        <v>0</v>
      </c>
      <c r="AE423" s="6">
        <v>0</v>
      </c>
      <c r="AF423" s="12">
        <v>0</v>
      </c>
      <c r="AG423" s="12">
        <v>0</v>
      </c>
      <c r="AH423" s="12">
        <v>0</v>
      </c>
      <c r="AI423" s="6">
        <f t="shared" si="22"/>
        <v>41.6</v>
      </c>
      <c r="AJ423" s="4" t="s">
        <v>29</v>
      </c>
    </row>
    <row r="424" spans="1:36" x14ac:dyDescent="0.3">
      <c r="A424" s="15" t="s">
        <v>45</v>
      </c>
      <c r="B424" s="92" t="s">
        <v>651</v>
      </c>
      <c r="C424" s="10" t="s">
        <v>27</v>
      </c>
      <c r="D424" s="10" t="s">
        <v>32</v>
      </c>
      <c r="E424" s="15">
        <v>2019</v>
      </c>
      <c r="F424" s="15">
        <v>0</v>
      </c>
      <c r="G424" s="15">
        <v>0</v>
      </c>
      <c r="H424" s="15">
        <v>0</v>
      </c>
      <c r="I424" s="15">
        <v>0</v>
      </c>
      <c r="J424" s="15">
        <v>0</v>
      </c>
      <c r="K424" s="15">
        <v>0</v>
      </c>
      <c r="L424" s="15">
        <v>0</v>
      </c>
      <c r="M424" s="15">
        <v>30</v>
      </c>
      <c r="N424" s="12">
        <v>0</v>
      </c>
      <c r="O424" s="15">
        <v>0</v>
      </c>
      <c r="P424" s="15">
        <v>0</v>
      </c>
      <c r="Q424" s="15">
        <v>0</v>
      </c>
      <c r="R424" s="15">
        <v>0</v>
      </c>
      <c r="S424" s="15">
        <v>0</v>
      </c>
      <c r="T424" s="15">
        <v>0</v>
      </c>
      <c r="U424" s="15">
        <v>0</v>
      </c>
      <c r="V424" s="15">
        <v>0</v>
      </c>
      <c r="W424" s="12">
        <v>0</v>
      </c>
      <c r="X424" s="15">
        <v>0</v>
      </c>
      <c r="Y424" s="15">
        <v>0</v>
      </c>
      <c r="Z424" s="10">
        <v>0</v>
      </c>
      <c r="AA424" s="12">
        <v>0</v>
      </c>
      <c r="AB424" s="15">
        <v>0</v>
      </c>
      <c r="AC424" s="15">
        <v>0</v>
      </c>
      <c r="AD424" s="15">
        <v>0</v>
      </c>
      <c r="AE424" s="15">
        <v>0</v>
      </c>
      <c r="AF424" s="6">
        <v>0</v>
      </c>
      <c r="AG424" s="6">
        <v>0</v>
      </c>
      <c r="AH424" s="6">
        <v>0</v>
      </c>
      <c r="AI424" s="6">
        <f t="shared" si="22"/>
        <v>30</v>
      </c>
      <c r="AJ424" s="15" t="s">
        <v>29</v>
      </c>
    </row>
    <row r="425" spans="1:36" x14ac:dyDescent="0.3">
      <c r="A425" s="10" t="s">
        <v>45</v>
      </c>
      <c r="B425" s="10" t="s">
        <v>482</v>
      </c>
      <c r="C425" s="10" t="s">
        <v>467</v>
      </c>
      <c r="D425" s="10" t="s">
        <v>32</v>
      </c>
      <c r="E425" s="10">
        <v>2022</v>
      </c>
      <c r="F425" s="11">
        <v>0</v>
      </c>
      <c r="G425" s="5">
        <v>0</v>
      </c>
      <c r="H425" s="5">
        <v>0</v>
      </c>
      <c r="I425" s="5">
        <v>0</v>
      </c>
      <c r="J425" s="12">
        <v>0</v>
      </c>
      <c r="K425" s="11">
        <v>0</v>
      </c>
      <c r="L425" s="11">
        <v>0</v>
      </c>
      <c r="M425" s="12">
        <v>106</v>
      </c>
      <c r="N425" s="12">
        <v>0</v>
      </c>
      <c r="O425" s="12">
        <v>0</v>
      </c>
      <c r="P425" s="12">
        <v>0</v>
      </c>
      <c r="Q425" s="12">
        <v>0</v>
      </c>
      <c r="R425" s="12">
        <v>0</v>
      </c>
      <c r="S425" s="9">
        <v>0</v>
      </c>
      <c r="T425" s="12">
        <v>0</v>
      </c>
      <c r="U425" s="12">
        <v>0</v>
      </c>
      <c r="V425" s="12">
        <v>0</v>
      </c>
      <c r="W425" s="12">
        <v>0</v>
      </c>
      <c r="X425" s="6">
        <v>0</v>
      </c>
      <c r="Y425" s="6">
        <v>0</v>
      </c>
      <c r="Z425" s="12">
        <v>0</v>
      </c>
      <c r="AA425" s="12">
        <v>0</v>
      </c>
      <c r="AB425" s="6">
        <v>0</v>
      </c>
      <c r="AC425" s="6">
        <v>0</v>
      </c>
      <c r="AD425" s="6">
        <v>0</v>
      </c>
      <c r="AE425" s="6">
        <v>0</v>
      </c>
      <c r="AF425" s="12">
        <v>0</v>
      </c>
      <c r="AG425" s="12">
        <v>0</v>
      </c>
      <c r="AH425" s="12">
        <v>0</v>
      </c>
      <c r="AI425" s="6">
        <f>SUM(F425:AE425)</f>
        <v>106</v>
      </c>
      <c r="AJ425" s="10" t="s">
        <v>29</v>
      </c>
    </row>
    <row r="426" spans="1:36" x14ac:dyDescent="0.3">
      <c r="A426" s="2" t="s">
        <v>84</v>
      </c>
      <c r="B426" s="3" t="s">
        <v>85</v>
      </c>
      <c r="C426" s="4" t="s">
        <v>27</v>
      </c>
      <c r="D426" s="4" t="s">
        <v>40</v>
      </c>
      <c r="E426" s="4">
        <v>2012</v>
      </c>
      <c r="F426" s="5">
        <v>0</v>
      </c>
      <c r="G426" s="5">
        <v>0</v>
      </c>
      <c r="H426" s="5">
        <v>0</v>
      </c>
      <c r="I426" s="5">
        <v>0</v>
      </c>
      <c r="J426" s="5">
        <v>0</v>
      </c>
      <c r="K426" s="6">
        <v>0</v>
      </c>
      <c r="L426" s="6">
        <v>0</v>
      </c>
      <c r="M426" s="5">
        <v>8.16</v>
      </c>
      <c r="N426" s="12">
        <v>0</v>
      </c>
      <c r="O426" s="5">
        <v>0</v>
      </c>
      <c r="P426" s="5">
        <v>0</v>
      </c>
      <c r="Q426" s="5">
        <v>0</v>
      </c>
      <c r="R426" s="5">
        <v>0</v>
      </c>
      <c r="S426" s="5">
        <v>0</v>
      </c>
      <c r="T426" s="5">
        <v>0</v>
      </c>
      <c r="U426" s="5">
        <v>19.72</v>
      </c>
      <c r="V426" s="5">
        <v>0</v>
      </c>
      <c r="W426" s="12">
        <v>0</v>
      </c>
      <c r="X426" s="6">
        <v>0</v>
      </c>
      <c r="Y426" s="6">
        <v>0</v>
      </c>
      <c r="Z426" s="12">
        <v>0</v>
      </c>
      <c r="AA426" s="12">
        <v>0</v>
      </c>
      <c r="AB426" s="6">
        <v>0</v>
      </c>
      <c r="AC426" s="6">
        <v>0</v>
      </c>
      <c r="AD426" s="6">
        <v>0</v>
      </c>
      <c r="AE426" s="6">
        <v>0</v>
      </c>
      <c r="AF426" s="12">
        <v>0</v>
      </c>
      <c r="AG426" s="12">
        <v>0</v>
      </c>
      <c r="AH426" s="12">
        <v>0</v>
      </c>
      <c r="AI426" s="6">
        <f>SUM(F426:AH426)</f>
        <v>27.88</v>
      </c>
      <c r="AJ426" s="4" t="s">
        <v>29</v>
      </c>
    </row>
    <row r="427" spans="1:36" ht="31.2" hidden="1" x14ac:dyDescent="0.3">
      <c r="A427" s="10" t="s">
        <v>60</v>
      </c>
      <c r="B427" s="10" t="s">
        <v>488</v>
      </c>
      <c r="C427" s="10" t="s">
        <v>467</v>
      </c>
      <c r="D427" s="10" t="s">
        <v>32</v>
      </c>
      <c r="E427" s="10">
        <v>2019</v>
      </c>
      <c r="F427" s="11">
        <v>170</v>
      </c>
      <c r="G427" s="5">
        <v>0</v>
      </c>
      <c r="H427" s="5">
        <v>0</v>
      </c>
      <c r="I427" s="5">
        <v>0</v>
      </c>
      <c r="J427" s="12">
        <v>48.3</v>
      </c>
      <c r="K427" s="11">
        <v>0</v>
      </c>
      <c r="L427" s="11">
        <v>0</v>
      </c>
      <c r="M427" s="12">
        <v>0</v>
      </c>
      <c r="N427" s="12">
        <v>0</v>
      </c>
      <c r="O427" s="12">
        <v>0</v>
      </c>
      <c r="P427" s="12">
        <v>0</v>
      </c>
      <c r="Q427" s="12">
        <v>0</v>
      </c>
      <c r="R427" s="12">
        <v>0</v>
      </c>
      <c r="S427" s="9">
        <v>0</v>
      </c>
      <c r="T427" s="12">
        <v>0</v>
      </c>
      <c r="U427" s="12">
        <v>0</v>
      </c>
      <c r="V427" s="12">
        <v>0</v>
      </c>
      <c r="W427" s="12">
        <v>0</v>
      </c>
      <c r="X427" s="6">
        <v>0</v>
      </c>
      <c r="Y427" s="6">
        <v>0</v>
      </c>
      <c r="Z427" s="12">
        <v>0</v>
      </c>
      <c r="AA427" s="12">
        <v>0</v>
      </c>
      <c r="AB427" s="6">
        <v>0</v>
      </c>
      <c r="AC427" s="6">
        <v>0</v>
      </c>
      <c r="AD427" s="6">
        <v>0</v>
      </c>
      <c r="AE427" s="6">
        <v>0</v>
      </c>
      <c r="AF427" s="12">
        <v>0</v>
      </c>
      <c r="AG427" s="12">
        <v>0</v>
      </c>
      <c r="AH427" s="12">
        <v>0</v>
      </c>
      <c r="AI427" s="6">
        <f>SUM(F427:AE427)</f>
        <v>218.3</v>
      </c>
      <c r="AJ427" s="10" t="s">
        <v>29</v>
      </c>
    </row>
    <row r="428" spans="1:36" ht="31.2" x14ac:dyDescent="0.3">
      <c r="A428" s="10" t="s">
        <v>95</v>
      </c>
      <c r="B428" s="10" t="s">
        <v>230</v>
      </c>
      <c r="C428" s="10" t="s">
        <v>204</v>
      </c>
      <c r="D428" s="10" t="s">
        <v>32</v>
      </c>
      <c r="E428" s="10">
        <v>2019</v>
      </c>
      <c r="F428" s="11">
        <v>100</v>
      </c>
      <c r="G428" s="5">
        <v>0</v>
      </c>
      <c r="H428" s="5">
        <v>0</v>
      </c>
      <c r="I428" s="5">
        <v>0</v>
      </c>
      <c r="J428" s="12">
        <v>15</v>
      </c>
      <c r="K428" s="11">
        <v>0</v>
      </c>
      <c r="L428" s="12">
        <v>0</v>
      </c>
      <c r="M428" s="12">
        <v>0</v>
      </c>
      <c r="N428" s="12">
        <v>0</v>
      </c>
      <c r="O428" s="12">
        <v>0</v>
      </c>
      <c r="P428" s="12">
        <v>0</v>
      </c>
      <c r="Q428" s="12">
        <v>0</v>
      </c>
      <c r="R428" s="12">
        <v>0</v>
      </c>
      <c r="S428" s="9">
        <v>0</v>
      </c>
      <c r="T428" s="12">
        <v>0</v>
      </c>
      <c r="U428" s="12">
        <v>0</v>
      </c>
      <c r="V428" s="12">
        <v>0</v>
      </c>
      <c r="W428" s="12">
        <v>0</v>
      </c>
      <c r="X428" s="12">
        <v>0</v>
      </c>
      <c r="Y428" s="12">
        <v>0</v>
      </c>
      <c r="Z428" s="12">
        <v>0</v>
      </c>
      <c r="AA428" s="12">
        <v>0</v>
      </c>
      <c r="AB428" s="12">
        <v>0</v>
      </c>
      <c r="AC428" s="12">
        <v>0</v>
      </c>
      <c r="AD428" s="12">
        <v>0</v>
      </c>
      <c r="AE428" s="12">
        <v>0</v>
      </c>
      <c r="AF428" s="12">
        <v>0</v>
      </c>
      <c r="AG428" s="12">
        <v>0</v>
      </c>
      <c r="AH428" s="12">
        <v>0</v>
      </c>
      <c r="AI428" s="6">
        <f>SUM(F428:AE428)</f>
        <v>115</v>
      </c>
      <c r="AJ428" s="10" t="s">
        <v>209</v>
      </c>
    </row>
    <row r="429" spans="1:36" ht="31.2" x14ac:dyDescent="0.3">
      <c r="A429" s="10" t="s">
        <v>185</v>
      </c>
      <c r="B429" s="10" t="s">
        <v>568</v>
      </c>
      <c r="C429" s="10" t="s">
        <v>467</v>
      </c>
      <c r="D429" s="10" t="s">
        <v>32</v>
      </c>
      <c r="E429" s="10">
        <v>2020</v>
      </c>
      <c r="F429" s="11">
        <v>0</v>
      </c>
      <c r="G429" s="5">
        <v>0</v>
      </c>
      <c r="H429" s="5">
        <v>0</v>
      </c>
      <c r="I429" s="5">
        <v>0</v>
      </c>
      <c r="J429" s="12">
        <v>0</v>
      </c>
      <c r="K429" s="11">
        <v>0</v>
      </c>
      <c r="L429" s="11">
        <v>0</v>
      </c>
      <c r="M429" s="12">
        <v>0</v>
      </c>
      <c r="N429" s="12">
        <v>0</v>
      </c>
      <c r="O429" s="12">
        <v>0</v>
      </c>
      <c r="P429" s="12">
        <v>5.0999999999999996</v>
      </c>
      <c r="Q429" s="12">
        <v>0</v>
      </c>
      <c r="R429" s="12">
        <v>0</v>
      </c>
      <c r="S429" s="9">
        <v>0</v>
      </c>
      <c r="T429" s="12">
        <v>0</v>
      </c>
      <c r="U429" s="12">
        <v>99.1</v>
      </c>
      <c r="V429" s="12">
        <v>0</v>
      </c>
      <c r="W429" s="12">
        <v>0</v>
      </c>
      <c r="X429" s="6">
        <v>0</v>
      </c>
      <c r="Y429" s="6">
        <v>0</v>
      </c>
      <c r="Z429" s="12">
        <v>0</v>
      </c>
      <c r="AA429" s="12">
        <v>0</v>
      </c>
      <c r="AB429" s="6">
        <v>0</v>
      </c>
      <c r="AC429" s="6">
        <v>0</v>
      </c>
      <c r="AD429" s="6">
        <v>0</v>
      </c>
      <c r="AE429" s="6">
        <v>0</v>
      </c>
      <c r="AF429" s="12">
        <v>0</v>
      </c>
      <c r="AG429" s="12">
        <v>0</v>
      </c>
      <c r="AH429" s="12">
        <v>0</v>
      </c>
      <c r="AI429" s="6">
        <f>SUM(F429:AE429)</f>
        <v>104.19999999999999</v>
      </c>
      <c r="AJ429" s="10" t="s">
        <v>29</v>
      </c>
    </row>
    <row r="430" spans="1:36" x14ac:dyDescent="0.3">
      <c r="A430" s="2" t="s">
        <v>36</v>
      </c>
      <c r="B430" s="3" t="s">
        <v>39</v>
      </c>
      <c r="C430" s="4" t="s">
        <v>27</v>
      </c>
      <c r="D430" s="4" t="s">
        <v>40</v>
      </c>
      <c r="E430" s="4">
        <v>2014</v>
      </c>
      <c r="F430" s="5">
        <v>0</v>
      </c>
      <c r="G430" s="5">
        <v>0</v>
      </c>
      <c r="H430" s="5">
        <v>0</v>
      </c>
      <c r="I430" s="5">
        <v>0</v>
      </c>
      <c r="J430" s="5">
        <v>0</v>
      </c>
      <c r="K430" s="6">
        <v>0</v>
      </c>
      <c r="L430" s="6">
        <v>0</v>
      </c>
      <c r="M430" s="5">
        <v>22</v>
      </c>
      <c r="N430" s="12">
        <v>0</v>
      </c>
      <c r="O430" s="5">
        <v>0</v>
      </c>
      <c r="P430" s="5">
        <v>0</v>
      </c>
      <c r="Q430" s="5">
        <v>0</v>
      </c>
      <c r="R430" s="5">
        <v>0</v>
      </c>
      <c r="S430" s="5">
        <v>0</v>
      </c>
      <c r="T430" s="5">
        <v>0</v>
      </c>
      <c r="U430" s="5">
        <v>5.5</v>
      </c>
      <c r="V430" s="5">
        <v>0</v>
      </c>
      <c r="W430" s="12">
        <v>0</v>
      </c>
      <c r="X430" s="6">
        <v>0</v>
      </c>
      <c r="Y430" s="6">
        <v>0</v>
      </c>
      <c r="Z430" s="12">
        <v>0</v>
      </c>
      <c r="AA430" s="12">
        <v>0</v>
      </c>
      <c r="AB430" s="6">
        <v>0</v>
      </c>
      <c r="AC430" s="6">
        <v>0</v>
      </c>
      <c r="AD430" s="6">
        <v>0</v>
      </c>
      <c r="AE430" s="6">
        <v>0</v>
      </c>
      <c r="AF430" s="12">
        <v>0</v>
      </c>
      <c r="AG430" s="12">
        <v>0</v>
      </c>
      <c r="AH430" s="12">
        <v>0</v>
      </c>
      <c r="AI430" s="6">
        <f>SUM(F430:AH430)</f>
        <v>27.5</v>
      </c>
      <c r="AJ430" s="4" t="s">
        <v>29</v>
      </c>
    </row>
    <row r="431" spans="1:36" ht="31.2" hidden="1" x14ac:dyDescent="0.3">
      <c r="A431" s="10" t="s">
        <v>60</v>
      </c>
      <c r="B431" s="10" t="s">
        <v>487</v>
      </c>
      <c r="C431" s="10" t="s">
        <v>467</v>
      </c>
      <c r="D431" s="10" t="s">
        <v>32</v>
      </c>
      <c r="E431" s="10">
        <v>2019</v>
      </c>
      <c r="F431" s="11">
        <v>0.6</v>
      </c>
      <c r="G431" s="5">
        <v>0</v>
      </c>
      <c r="H431" s="5">
        <v>0</v>
      </c>
      <c r="I431" s="5">
        <v>0</v>
      </c>
      <c r="J431" s="12">
        <v>0</v>
      </c>
      <c r="K431" s="11">
        <v>0</v>
      </c>
      <c r="L431" s="11">
        <v>0</v>
      </c>
      <c r="M431" s="12">
        <v>0</v>
      </c>
      <c r="N431" s="12">
        <v>0</v>
      </c>
      <c r="O431" s="12">
        <v>0</v>
      </c>
      <c r="P431" s="12">
        <v>0</v>
      </c>
      <c r="Q431" s="12">
        <v>0</v>
      </c>
      <c r="R431" s="12">
        <v>0</v>
      </c>
      <c r="S431" s="9">
        <v>0</v>
      </c>
      <c r="T431" s="12">
        <v>0</v>
      </c>
      <c r="U431" s="12">
        <v>0</v>
      </c>
      <c r="V431" s="12">
        <v>0</v>
      </c>
      <c r="W431" s="12">
        <v>0</v>
      </c>
      <c r="X431" s="6">
        <v>0</v>
      </c>
      <c r="Y431" s="6">
        <v>0</v>
      </c>
      <c r="Z431" s="12">
        <v>0</v>
      </c>
      <c r="AA431" s="12">
        <v>0</v>
      </c>
      <c r="AB431" s="6">
        <v>0</v>
      </c>
      <c r="AC431" s="6">
        <v>0</v>
      </c>
      <c r="AD431" s="6">
        <v>0</v>
      </c>
      <c r="AE431" s="6">
        <v>0</v>
      </c>
      <c r="AF431" s="12">
        <v>0</v>
      </c>
      <c r="AG431" s="12">
        <v>0</v>
      </c>
      <c r="AH431" s="12">
        <v>0</v>
      </c>
      <c r="AI431" s="6">
        <f>SUM(F431:AE431)</f>
        <v>0.6</v>
      </c>
      <c r="AJ431" s="10" t="s">
        <v>294</v>
      </c>
    </row>
    <row r="432" spans="1:36" x14ac:dyDescent="0.3">
      <c r="A432" s="15" t="s">
        <v>185</v>
      </c>
      <c r="B432" s="92" t="s">
        <v>657</v>
      </c>
      <c r="C432" s="10" t="s">
        <v>27</v>
      </c>
      <c r="D432" s="10" t="s">
        <v>32</v>
      </c>
      <c r="E432" s="15">
        <v>2016</v>
      </c>
      <c r="F432" s="15">
        <v>0</v>
      </c>
      <c r="G432" s="15">
        <v>0</v>
      </c>
      <c r="H432" s="15">
        <v>0</v>
      </c>
      <c r="I432" s="15">
        <v>0</v>
      </c>
      <c r="J432" s="15">
        <v>0</v>
      </c>
      <c r="K432" s="15">
        <v>0</v>
      </c>
      <c r="L432" s="15">
        <v>0</v>
      </c>
      <c r="M432" s="15">
        <v>24</v>
      </c>
      <c r="N432" s="12">
        <v>0</v>
      </c>
      <c r="O432" s="15">
        <v>0</v>
      </c>
      <c r="P432" s="15">
        <v>0</v>
      </c>
      <c r="Q432" s="15">
        <v>0</v>
      </c>
      <c r="R432" s="15">
        <v>0</v>
      </c>
      <c r="S432" s="15">
        <v>0</v>
      </c>
      <c r="T432" s="15">
        <v>0</v>
      </c>
      <c r="U432" s="15">
        <v>0</v>
      </c>
      <c r="V432" s="15">
        <v>0</v>
      </c>
      <c r="W432" s="12">
        <v>0</v>
      </c>
      <c r="X432" s="15">
        <v>0</v>
      </c>
      <c r="Y432" s="15">
        <v>0</v>
      </c>
      <c r="Z432" s="10">
        <v>0</v>
      </c>
      <c r="AA432" s="12">
        <v>0</v>
      </c>
      <c r="AB432" s="15">
        <v>0</v>
      </c>
      <c r="AC432" s="15">
        <v>0</v>
      </c>
      <c r="AD432" s="15">
        <v>0</v>
      </c>
      <c r="AE432" s="15">
        <v>0</v>
      </c>
      <c r="AF432" s="6">
        <v>0</v>
      </c>
      <c r="AG432" s="6">
        <v>0</v>
      </c>
      <c r="AH432" s="6">
        <v>0</v>
      </c>
      <c r="AI432" s="6">
        <f>SUM(F432:AH432)</f>
        <v>24</v>
      </c>
      <c r="AJ432" s="15" t="s">
        <v>29</v>
      </c>
    </row>
    <row r="433" spans="1:36" ht="31.2" hidden="1" x14ac:dyDescent="0.3">
      <c r="A433" s="10" t="s">
        <v>75</v>
      </c>
      <c r="B433" s="10" t="s">
        <v>499</v>
      </c>
      <c r="C433" s="10" t="s">
        <v>467</v>
      </c>
      <c r="D433" s="10" t="s">
        <v>28</v>
      </c>
      <c r="E433" s="10">
        <v>2019</v>
      </c>
      <c r="F433" s="11">
        <v>0.22500000000000001</v>
      </c>
      <c r="G433" s="5">
        <v>0</v>
      </c>
      <c r="H433" s="5">
        <v>0</v>
      </c>
      <c r="I433" s="5">
        <v>0</v>
      </c>
      <c r="J433" s="12">
        <v>0</v>
      </c>
      <c r="K433" s="11">
        <v>0</v>
      </c>
      <c r="L433" s="11">
        <v>0</v>
      </c>
      <c r="M433" s="12">
        <v>0</v>
      </c>
      <c r="N433" s="12">
        <v>0</v>
      </c>
      <c r="O433" s="12">
        <v>0</v>
      </c>
      <c r="P433" s="12">
        <v>0</v>
      </c>
      <c r="Q433" s="12">
        <v>0</v>
      </c>
      <c r="R433" s="12">
        <v>0</v>
      </c>
      <c r="S433" s="9">
        <v>0</v>
      </c>
      <c r="T433" s="12">
        <v>0</v>
      </c>
      <c r="U433" s="12">
        <v>0</v>
      </c>
      <c r="V433" s="12">
        <v>0</v>
      </c>
      <c r="W433" s="12">
        <v>0</v>
      </c>
      <c r="X433" s="6">
        <v>0</v>
      </c>
      <c r="Y433" s="6">
        <v>0</v>
      </c>
      <c r="Z433" s="12">
        <v>0</v>
      </c>
      <c r="AA433" s="12">
        <v>0</v>
      </c>
      <c r="AB433" s="6">
        <v>0</v>
      </c>
      <c r="AC433" s="6">
        <v>0</v>
      </c>
      <c r="AD433" s="6">
        <v>0</v>
      </c>
      <c r="AE433" s="6">
        <v>0</v>
      </c>
      <c r="AF433" s="12">
        <v>0</v>
      </c>
      <c r="AG433" s="26">
        <v>0</v>
      </c>
      <c r="AH433" s="12">
        <v>0</v>
      </c>
      <c r="AI433" s="6">
        <f>SUM(F433:AE433)</f>
        <v>0.22500000000000001</v>
      </c>
      <c r="AJ433" s="10" t="s">
        <v>294</v>
      </c>
    </row>
    <row r="434" spans="1:36" x14ac:dyDescent="0.3">
      <c r="A434" s="10" t="s">
        <v>45</v>
      </c>
      <c r="B434" s="10" t="s">
        <v>372</v>
      </c>
      <c r="C434" s="10" t="s">
        <v>364</v>
      </c>
      <c r="D434" s="10" t="s">
        <v>32</v>
      </c>
      <c r="E434" s="10">
        <v>2019</v>
      </c>
      <c r="F434" s="11">
        <v>0</v>
      </c>
      <c r="G434" s="5">
        <v>0</v>
      </c>
      <c r="H434" s="5">
        <v>0</v>
      </c>
      <c r="I434" s="5">
        <v>0</v>
      </c>
      <c r="J434" s="11">
        <v>0</v>
      </c>
      <c r="K434" s="11">
        <v>0</v>
      </c>
      <c r="L434" s="12">
        <v>0</v>
      </c>
      <c r="M434" s="12">
        <v>0</v>
      </c>
      <c r="N434" s="12">
        <v>0</v>
      </c>
      <c r="O434" s="12">
        <v>0</v>
      </c>
      <c r="P434" s="12">
        <v>31.7</v>
      </c>
      <c r="Q434" s="11">
        <v>0</v>
      </c>
      <c r="R434" s="12">
        <v>0</v>
      </c>
      <c r="S434" s="12">
        <v>0</v>
      </c>
      <c r="T434" s="12">
        <v>0</v>
      </c>
      <c r="U434" s="12">
        <v>0</v>
      </c>
      <c r="V434" s="12">
        <v>0</v>
      </c>
      <c r="W434" s="12">
        <v>0</v>
      </c>
      <c r="X434" s="12">
        <v>0</v>
      </c>
      <c r="Y434" s="12">
        <v>0</v>
      </c>
      <c r="Z434" s="12">
        <v>0</v>
      </c>
      <c r="AA434" s="12">
        <v>0</v>
      </c>
      <c r="AB434" s="11">
        <v>0</v>
      </c>
      <c r="AC434" s="12">
        <v>0</v>
      </c>
      <c r="AD434" s="12">
        <v>0</v>
      </c>
      <c r="AE434" s="12">
        <v>0</v>
      </c>
      <c r="AF434" s="12">
        <v>0</v>
      </c>
      <c r="AG434" s="12">
        <v>0</v>
      </c>
      <c r="AH434" s="12">
        <v>0</v>
      </c>
      <c r="AI434" s="6">
        <f>SUM(F434:AE434)</f>
        <v>31.7</v>
      </c>
      <c r="AJ434" s="10" t="s">
        <v>58</v>
      </c>
    </row>
    <row r="435" spans="1:36" x14ac:dyDescent="0.3">
      <c r="A435" s="10" t="s">
        <v>45</v>
      </c>
      <c r="B435" s="10" t="s">
        <v>385</v>
      </c>
      <c r="C435" s="10" t="s">
        <v>364</v>
      </c>
      <c r="D435" s="10" t="s">
        <v>32</v>
      </c>
      <c r="E435" s="10">
        <v>2019</v>
      </c>
      <c r="F435" s="11">
        <v>0</v>
      </c>
      <c r="G435" s="5">
        <v>0</v>
      </c>
      <c r="H435" s="5">
        <v>0</v>
      </c>
      <c r="I435" s="5">
        <v>0</v>
      </c>
      <c r="J435" s="11">
        <v>0</v>
      </c>
      <c r="K435" s="11">
        <v>0</v>
      </c>
      <c r="L435" s="12">
        <v>0</v>
      </c>
      <c r="M435" s="12">
        <v>0</v>
      </c>
      <c r="N435" s="12">
        <v>0</v>
      </c>
      <c r="O435" s="12">
        <v>0</v>
      </c>
      <c r="P435" s="12">
        <v>31.7</v>
      </c>
      <c r="Q435" s="11">
        <v>0</v>
      </c>
      <c r="R435" s="12">
        <v>0</v>
      </c>
      <c r="S435" s="12">
        <v>0</v>
      </c>
      <c r="T435" s="12">
        <v>0</v>
      </c>
      <c r="U435" s="12">
        <v>0</v>
      </c>
      <c r="V435" s="12">
        <v>0</v>
      </c>
      <c r="W435" s="12">
        <v>0</v>
      </c>
      <c r="X435" s="12">
        <v>0</v>
      </c>
      <c r="Y435" s="12">
        <v>0</v>
      </c>
      <c r="Z435" s="12">
        <v>0</v>
      </c>
      <c r="AA435" s="12">
        <v>0</v>
      </c>
      <c r="AB435" s="11">
        <v>0</v>
      </c>
      <c r="AC435" s="12">
        <v>0</v>
      </c>
      <c r="AD435" s="12">
        <v>0</v>
      </c>
      <c r="AE435" s="12">
        <v>0</v>
      </c>
      <c r="AF435" s="12">
        <v>0</v>
      </c>
      <c r="AG435" s="12">
        <v>0</v>
      </c>
      <c r="AH435" s="12">
        <v>0</v>
      </c>
      <c r="AI435" s="6">
        <f>SUM(F435:AE435)</f>
        <v>31.7</v>
      </c>
      <c r="AJ435" s="10" t="s">
        <v>58</v>
      </c>
    </row>
    <row r="436" spans="1:36" ht="26.4" x14ac:dyDescent="0.3">
      <c r="A436" s="2" t="s">
        <v>95</v>
      </c>
      <c r="B436" s="7" t="s">
        <v>102</v>
      </c>
      <c r="C436" s="8" t="s">
        <v>27</v>
      </c>
      <c r="D436" s="8" t="s">
        <v>28</v>
      </c>
      <c r="E436" s="8">
        <v>2017</v>
      </c>
      <c r="F436" s="9">
        <v>0</v>
      </c>
      <c r="G436" s="5">
        <v>0</v>
      </c>
      <c r="H436" s="5">
        <v>0</v>
      </c>
      <c r="I436" s="5">
        <v>0</v>
      </c>
      <c r="J436" s="9">
        <v>0</v>
      </c>
      <c r="K436" s="6">
        <v>0</v>
      </c>
      <c r="L436" s="6">
        <v>0</v>
      </c>
      <c r="M436" s="9">
        <v>0</v>
      </c>
      <c r="N436" s="12">
        <v>0</v>
      </c>
      <c r="O436" s="9">
        <v>0</v>
      </c>
      <c r="P436" s="9">
        <v>0</v>
      </c>
      <c r="Q436" s="9">
        <v>0</v>
      </c>
      <c r="R436" s="9">
        <v>0</v>
      </c>
      <c r="S436" s="9">
        <v>0</v>
      </c>
      <c r="T436" s="9">
        <v>0</v>
      </c>
      <c r="U436" s="9">
        <v>23.3</v>
      </c>
      <c r="V436" s="9">
        <v>0</v>
      </c>
      <c r="W436" s="12">
        <v>0</v>
      </c>
      <c r="X436" s="6">
        <v>0</v>
      </c>
      <c r="Y436" s="6">
        <v>0</v>
      </c>
      <c r="Z436" s="12">
        <v>0</v>
      </c>
      <c r="AA436" s="12">
        <v>0</v>
      </c>
      <c r="AB436" s="6">
        <v>0</v>
      </c>
      <c r="AC436" s="6">
        <v>0</v>
      </c>
      <c r="AD436" s="6">
        <v>0</v>
      </c>
      <c r="AE436" s="6">
        <v>0</v>
      </c>
      <c r="AF436" s="12">
        <v>0</v>
      </c>
      <c r="AG436" s="12">
        <v>0</v>
      </c>
      <c r="AH436" s="12">
        <v>0</v>
      </c>
      <c r="AI436" s="6">
        <f>SUM(F436:AH436)</f>
        <v>23.3</v>
      </c>
      <c r="AJ436" s="8"/>
    </row>
    <row r="437" spans="1:36" ht="26.4" x14ac:dyDescent="0.3">
      <c r="A437" s="2" t="s">
        <v>54</v>
      </c>
      <c r="B437" s="3" t="s">
        <v>55</v>
      </c>
      <c r="C437" s="4" t="s">
        <v>27</v>
      </c>
      <c r="D437" s="4" t="s">
        <v>32</v>
      </c>
      <c r="E437" s="4">
        <v>2013</v>
      </c>
      <c r="F437" s="5">
        <v>0</v>
      </c>
      <c r="G437" s="5">
        <v>0</v>
      </c>
      <c r="H437" s="5">
        <v>0</v>
      </c>
      <c r="I437" s="5">
        <v>0</v>
      </c>
      <c r="J437" s="5">
        <v>1.3</v>
      </c>
      <c r="K437" s="6">
        <v>0</v>
      </c>
      <c r="L437" s="6">
        <v>0</v>
      </c>
      <c r="M437" s="5">
        <v>0</v>
      </c>
      <c r="N437" s="12">
        <v>0</v>
      </c>
      <c r="O437" s="5">
        <v>21.8</v>
      </c>
      <c r="P437" s="5">
        <v>0</v>
      </c>
      <c r="Q437" s="5">
        <v>0</v>
      </c>
      <c r="R437" s="5">
        <v>0</v>
      </c>
      <c r="S437" s="5">
        <v>0</v>
      </c>
      <c r="T437" s="5">
        <v>0</v>
      </c>
      <c r="U437" s="5">
        <v>0</v>
      </c>
      <c r="V437" s="5">
        <v>0</v>
      </c>
      <c r="W437" s="12">
        <v>0</v>
      </c>
      <c r="X437" s="6">
        <v>0</v>
      </c>
      <c r="Y437" s="6">
        <v>0</v>
      </c>
      <c r="Z437" s="12">
        <v>0</v>
      </c>
      <c r="AA437" s="12">
        <v>0</v>
      </c>
      <c r="AB437" s="6">
        <v>0</v>
      </c>
      <c r="AC437" s="6">
        <v>0</v>
      </c>
      <c r="AD437" s="6">
        <v>0</v>
      </c>
      <c r="AE437" s="6">
        <v>0</v>
      </c>
      <c r="AF437" s="12">
        <v>0</v>
      </c>
      <c r="AG437" s="12">
        <v>0</v>
      </c>
      <c r="AH437" s="12">
        <v>0</v>
      </c>
      <c r="AI437" s="6">
        <f>SUM(F437:AH437)</f>
        <v>23.1</v>
      </c>
      <c r="AJ437" s="4" t="s">
        <v>56</v>
      </c>
    </row>
    <row r="438" spans="1:36" ht="31.2" x14ac:dyDescent="0.3">
      <c r="A438" s="15" t="s">
        <v>54</v>
      </c>
      <c r="B438" s="92" t="s">
        <v>644</v>
      </c>
      <c r="C438" s="10" t="s">
        <v>27</v>
      </c>
      <c r="D438" s="10" t="s">
        <v>32</v>
      </c>
      <c r="E438" s="15">
        <v>2013</v>
      </c>
      <c r="F438" s="15">
        <v>0</v>
      </c>
      <c r="G438" s="15">
        <v>0</v>
      </c>
      <c r="H438" s="5">
        <v>0</v>
      </c>
      <c r="I438" s="5">
        <v>0</v>
      </c>
      <c r="J438" s="15">
        <v>1.3</v>
      </c>
      <c r="K438" s="15">
        <v>0</v>
      </c>
      <c r="L438" s="15">
        <v>0</v>
      </c>
      <c r="M438" s="15">
        <v>0</v>
      </c>
      <c r="N438" s="12">
        <v>0</v>
      </c>
      <c r="O438" s="15">
        <v>0</v>
      </c>
      <c r="P438" s="15">
        <v>21.8</v>
      </c>
      <c r="Q438" s="15">
        <v>0</v>
      </c>
      <c r="R438" s="15">
        <v>0</v>
      </c>
      <c r="S438" s="15">
        <v>0</v>
      </c>
      <c r="T438" s="15">
        <v>0</v>
      </c>
      <c r="U438" s="15">
        <v>0</v>
      </c>
      <c r="V438" s="15">
        <v>0</v>
      </c>
      <c r="W438" s="12">
        <v>0</v>
      </c>
      <c r="X438" s="15">
        <v>0</v>
      </c>
      <c r="Y438" s="15">
        <v>0</v>
      </c>
      <c r="Z438" s="10">
        <v>0</v>
      </c>
      <c r="AA438" s="12">
        <v>0</v>
      </c>
      <c r="AB438" s="15">
        <v>0</v>
      </c>
      <c r="AC438" s="15">
        <v>0</v>
      </c>
      <c r="AD438" s="15">
        <v>0</v>
      </c>
      <c r="AE438" s="15">
        <v>0</v>
      </c>
      <c r="AF438" s="6">
        <v>0</v>
      </c>
      <c r="AG438" s="6">
        <v>0</v>
      </c>
      <c r="AH438" s="6">
        <v>0</v>
      </c>
      <c r="AI438" s="6">
        <f>SUM(F438:AH438)</f>
        <v>23.1</v>
      </c>
      <c r="AJ438" s="10" t="s">
        <v>58</v>
      </c>
    </row>
    <row r="439" spans="1:36" x14ac:dyDescent="0.3">
      <c r="A439" s="2" t="s">
        <v>54</v>
      </c>
      <c r="B439" s="3" t="s">
        <v>57</v>
      </c>
      <c r="C439" s="4" t="s">
        <v>27</v>
      </c>
      <c r="D439" s="4" t="s">
        <v>28</v>
      </c>
      <c r="E439" s="4">
        <v>2013</v>
      </c>
      <c r="F439" s="5">
        <v>0</v>
      </c>
      <c r="G439" s="5">
        <v>0</v>
      </c>
      <c r="H439" s="5">
        <v>0</v>
      </c>
      <c r="I439" s="5">
        <v>0</v>
      </c>
      <c r="J439" s="5">
        <v>1.3</v>
      </c>
      <c r="K439" s="6">
        <v>0</v>
      </c>
      <c r="L439" s="6">
        <v>0</v>
      </c>
      <c r="M439" s="5">
        <v>0</v>
      </c>
      <c r="N439" s="12">
        <v>0</v>
      </c>
      <c r="O439" s="5">
        <v>0</v>
      </c>
      <c r="P439" s="5">
        <v>21.76</v>
      </c>
      <c r="Q439" s="5">
        <v>0</v>
      </c>
      <c r="R439" s="5">
        <v>0</v>
      </c>
      <c r="S439" s="5">
        <v>0</v>
      </c>
      <c r="T439" s="5">
        <v>0</v>
      </c>
      <c r="U439" s="5">
        <v>0</v>
      </c>
      <c r="V439" s="5">
        <v>0</v>
      </c>
      <c r="W439" s="12">
        <v>0</v>
      </c>
      <c r="X439" s="6">
        <v>0</v>
      </c>
      <c r="Y439" s="6">
        <v>0</v>
      </c>
      <c r="Z439" s="12">
        <v>0</v>
      </c>
      <c r="AA439" s="12">
        <v>0</v>
      </c>
      <c r="AB439" s="6">
        <v>0</v>
      </c>
      <c r="AC439" s="6">
        <v>0</v>
      </c>
      <c r="AD439" s="6">
        <v>0</v>
      </c>
      <c r="AE439" s="6">
        <v>0</v>
      </c>
      <c r="AF439" s="12">
        <v>0</v>
      </c>
      <c r="AG439" s="12">
        <v>0</v>
      </c>
      <c r="AH439" s="12">
        <v>0</v>
      </c>
      <c r="AI439" s="6">
        <f>SUM(F439:AH439)</f>
        <v>23.060000000000002</v>
      </c>
      <c r="AJ439" s="4" t="s">
        <v>58</v>
      </c>
    </row>
    <row r="440" spans="1:36" ht="31.2" x14ac:dyDescent="0.3">
      <c r="A440" s="15" t="s">
        <v>95</v>
      </c>
      <c r="B440" s="92" t="s">
        <v>624</v>
      </c>
      <c r="C440" s="10" t="s">
        <v>364</v>
      </c>
      <c r="D440" s="10" t="s">
        <v>32</v>
      </c>
      <c r="E440" s="15">
        <v>2019</v>
      </c>
      <c r="F440" s="15">
        <v>0</v>
      </c>
      <c r="G440" s="15">
        <v>0</v>
      </c>
      <c r="H440" s="15">
        <v>36</v>
      </c>
      <c r="I440" s="15">
        <v>0</v>
      </c>
      <c r="J440" s="15">
        <v>0</v>
      </c>
      <c r="K440" s="15">
        <v>0</v>
      </c>
      <c r="L440" s="15">
        <v>0</v>
      </c>
      <c r="M440" s="15">
        <v>0</v>
      </c>
      <c r="N440" s="12">
        <v>0</v>
      </c>
      <c r="O440" s="15">
        <v>0</v>
      </c>
      <c r="P440" s="15">
        <v>0</v>
      </c>
      <c r="Q440" s="15">
        <v>0</v>
      </c>
      <c r="R440" s="15">
        <v>0</v>
      </c>
      <c r="S440" s="15">
        <v>0</v>
      </c>
      <c r="T440" s="15">
        <v>0</v>
      </c>
      <c r="U440" s="15">
        <v>0</v>
      </c>
      <c r="V440" s="15">
        <v>0</v>
      </c>
      <c r="W440" s="12">
        <v>0</v>
      </c>
      <c r="X440" s="15">
        <v>0</v>
      </c>
      <c r="Y440" s="15">
        <v>0</v>
      </c>
      <c r="Z440" s="10">
        <v>0</v>
      </c>
      <c r="AA440" s="12">
        <v>0</v>
      </c>
      <c r="AB440" s="15">
        <v>0</v>
      </c>
      <c r="AC440" s="15">
        <v>0</v>
      </c>
      <c r="AD440" s="15">
        <v>0</v>
      </c>
      <c r="AE440" s="15">
        <v>0</v>
      </c>
      <c r="AF440" s="6">
        <v>0</v>
      </c>
      <c r="AG440" s="6">
        <v>0</v>
      </c>
      <c r="AH440" s="6">
        <v>0</v>
      </c>
      <c r="AI440" s="6">
        <f>SUM(F440:AE440)</f>
        <v>36</v>
      </c>
      <c r="AJ440" s="15" t="s">
        <v>29</v>
      </c>
    </row>
    <row r="441" spans="1:36" x14ac:dyDescent="0.3">
      <c r="A441" s="10" t="s">
        <v>45</v>
      </c>
      <c r="B441" s="10" t="s">
        <v>481</v>
      </c>
      <c r="C441" s="10" t="s">
        <v>467</v>
      </c>
      <c r="D441" s="10" t="s">
        <v>32</v>
      </c>
      <c r="E441" s="10">
        <v>2019</v>
      </c>
      <c r="F441" s="11">
        <v>0</v>
      </c>
      <c r="G441" s="5">
        <v>0</v>
      </c>
      <c r="H441" s="5">
        <v>0</v>
      </c>
      <c r="I441" s="5">
        <v>0</v>
      </c>
      <c r="J441" s="12">
        <v>0</v>
      </c>
      <c r="K441" s="11">
        <v>0</v>
      </c>
      <c r="L441" s="11">
        <v>0</v>
      </c>
      <c r="M441" s="12">
        <v>96.1</v>
      </c>
      <c r="N441" s="12">
        <v>0</v>
      </c>
      <c r="O441" s="12">
        <v>0</v>
      </c>
      <c r="P441" s="12">
        <v>0</v>
      </c>
      <c r="Q441" s="12">
        <v>0</v>
      </c>
      <c r="R441" s="12">
        <v>0</v>
      </c>
      <c r="S441" s="9">
        <v>0</v>
      </c>
      <c r="T441" s="12">
        <v>0</v>
      </c>
      <c r="U441" s="12">
        <v>5.9</v>
      </c>
      <c r="V441" s="12">
        <v>0</v>
      </c>
      <c r="W441" s="12">
        <v>0</v>
      </c>
      <c r="X441" s="6">
        <v>0</v>
      </c>
      <c r="Y441" s="6">
        <v>0</v>
      </c>
      <c r="Z441" s="12">
        <v>0</v>
      </c>
      <c r="AA441" s="12">
        <v>0</v>
      </c>
      <c r="AB441" s="6">
        <v>0</v>
      </c>
      <c r="AC441" s="6">
        <v>0</v>
      </c>
      <c r="AD441" s="6">
        <v>0</v>
      </c>
      <c r="AE441" s="6">
        <v>0</v>
      </c>
      <c r="AF441" s="12">
        <v>0</v>
      </c>
      <c r="AG441" s="12">
        <v>0</v>
      </c>
      <c r="AH441" s="12">
        <v>0</v>
      </c>
      <c r="AI441" s="6">
        <f>SUM(F441:AE441)</f>
        <v>102</v>
      </c>
      <c r="AJ441" s="10" t="s">
        <v>29</v>
      </c>
    </row>
    <row r="442" spans="1:36" ht="31.2" x14ac:dyDescent="0.3">
      <c r="A442" s="10" t="s">
        <v>84</v>
      </c>
      <c r="B442" s="10" t="s">
        <v>509</v>
      </c>
      <c r="C442" s="10" t="s">
        <v>467</v>
      </c>
      <c r="D442" s="10" t="s">
        <v>40</v>
      </c>
      <c r="E442" s="10">
        <v>2018</v>
      </c>
      <c r="F442" s="11">
        <v>0</v>
      </c>
      <c r="G442" s="5">
        <v>0</v>
      </c>
      <c r="H442" s="5">
        <v>0</v>
      </c>
      <c r="I442" s="5">
        <v>0</v>
      </c>
      <c r="J442" s="12">
        <v>0</v>
      </c>
      <c r="K442" s="11">
        <v>0</v>
      </c>
      <c r="L442" s="11">
        <v>0</v>
      </c>
      <c r="M442" s="12">
        <v>100</v>
      </c>
      <c r="N442" s="12">
        <v>0</v>
      </c>
      <c r="O442" s="12">
        <v>0</v>
      </c>
      <c r="P442" s="12">
        <v>0</v>
      </c>
      <c r="Q442" s="12">
        <v>0</v>
      </c>
      <c r="R442" s="12">
        <v>0</v>
      </c>
      <c r="S442" s="9">
        <v>0</v>
      </c>
      <c r="T442" s="12">
        <v>0</v>
      </c>
      <c r="U442" s="12">
        <v>0</v>
      </c>
      <c r="V442" s="12">
        <v>0</v>
      </c>
      <c r="W442" s="12">
        <v>0</v>
      </c>
      <c r="X442" s="6">
        <v>0</v>
      </c>
      <c r="Y442" s="6">
        <v>0</v>
      </c>
      <c r="Z442" s="12">
        <v>0</v>
      </c>
      <c r="AA442" s="12">
        <v>0</v>
      </c>
      <c r="AB442" s="6">
        <v>0</v>
      </c>
      <c r="AC442" s="6">
        <v>0</v>
      </c>
      <c r="AD442" s="6">
        <v>0</v>
      </c>
      <c r="AE442" s="6">
        <v>0</v>
      </c>
      <c r="AF442" s="12">
        <v>0</v>
      </c>
      <c r="AG442" s="12">
        <v>0</v>
      </c>
      <c r="AH442" s="12">
        <v>0</v>
      </c>
      <c r="AI442" s="6">
        <f>SUM(F442:AE442)</f>
        <v>100</v>
      </c>
      <c r="AJ442" s="10" t="s">
        <v>29</v>
      </c>
    </row>
    <row r="443" spans="1:36" x14ac:dyDescent="0.3">
      <c r="A443" s="10" t="s">
        <v>198</v>
      </c>
      <c r="B443" s="10" t="s">
        <v>573</v>
      </c>
      <c r="C443" s="10" t="s">
        <v>467</v>
      </c>
      <c r="D443" s="10" t="s">
        <v>32</v>
      </c>
      <c r="E443" s="10">
        <v>2023</v>
      </c>
      <c r="F443" s="11">
        <v>100</v>
      </c>
      <c r="G443" s="5">
        <v>0</v>
      </c>
      <c r="H443" s="5">
        <v>0</v>
      </c>
      <c r="I443" s="5">
        <v>0</v>
      </c>
      <c r="J443" s="12">
        <v>0</v>
      </c>
      <c r="K443" s="11">
        <v>0</v>
      </c>
      <c r="L443" s="11">
        <v>0</v>
      </c>
      <c r="M443" s="12">
        <v>0</v>
      </c>
      <c r="N443" s="12">
        <v>0</v>
      </c>
      <c r="O443" s="12">
        <v>0</v>
      </c>
      <c r="P443" s="12">
        <v>0</v>
      </c>
      <c r="Q443" s="12">
        <v>0</v>
      </c>
      <c r="R443" s="12">
        <v>0</v>
      </c>
      <c r="S443" s="9">
        <v>0</v>
      </c>
      <c r="T443" s="12">
        <v>0</v>
      </c>
      <c r="U443" s="12">
        <v>0</v>
      </c>
      <c r="V443" s="12">
        <v>0</v>
      </c>
      <c r="W443" s="12">
        <v>0</v>
      </c>
      <c r="X443" s="6">
        <v>0</v>
      </c>
      <c r="Y443" s="6">
        <v>0</v>
      </c>
      <c r="Z443" s="12">
        <v>0</v>
      </c>
      <c r="AA443" s="12">
        <v>0</v>
      </c>
      <c r="AB443" s="6">
        <v>0</v>
      </c>
      <c r="AC443" s="6">
        <v>0</v>
      </c>
      <c r="AD443" s="6">
        <v>0</v>
      </c>
      <c r="AE443" s="6">
        <v>0</v>
      </c>
      <c r="AF443" s="12">
        <v>0</v>
      </c>
      <c r="AG443" s="12">
        <v>0</v>
      </c>
      <c r="AH443" s="12">
        <v>0</v>
      </c>
      <c r="AI443" s="6">
        <f>SUM(F443:AE443)</f>
        <v>100</v>
      </c>
      <c r="AJ443" s="10" t="s">
        <v>29</v>
      </c>
    </row>
    <row r="444" spans="1:36" ht="31.2" hidden="1" x14ac:dyDescent="0.3">
      <c r="A444" s="10" t="s">
        <v>75</v>
      </c>
      <c r="B444" s="10" t="s">
        <v>393</v>
      </c>
      <c r="C444" s="10" t="s">
        <v>364</v>
      </c>
      <c r="D444" s="10" t="s">
        <v>32</v>
      </c>
      <c r="E444" s="10">
        <v>2015</v>
      </c>
      <c r="F444" s="11">
        <v>0</v>
      </c>
      <c r="G444" s="5">
        <v>0</v>
      </c>
      <c r="H444" s="5">
        <v>0</v>
      </c>
      <c r="I444" s="5">
        <v>0</v>
      </c>
      <c r="J444" s="11">
        <v>0</v>
      </c>
      <c r="K444" s="11">
        <v>0</v>
      </c>
      <c r="L444" s="12">
        <v>0</v>
      </c>
      <c r="M444" s="12">
        <v>0</v>
      </c>
      <c r="N444" s="12">
        <v>0</v>
      </c>
      <c r="O444" s="12">
        <v>0</v>
      </c>
      <c r="P444" s="12">
        <v>0</v>
      </c>
      <c r="Q444" s="11">
        <v>0</v>
      </c>
      <c r="R444" s="12">
        <v>0</v>
      </c>
      <c r="S444" s="12">
        <v>0</v>
      </c>
      <c r="T444" s="12">
        <v>0</v>
      </c>
      <c r="U444" s="12">
        <v>0</v>
      </c>
      <c r="V444" s="12">
        <v>0</v>
      </c>
      <c r="W444" s="12">
        <v>0</v>
      </c>
      <c r="X444" s="12">
        <v>0</v>
      </c>
      <c r="Y444" s="12">
        <v>0</v>
      </c>
      <c r="Z444" s="12">
        <v>0</v>
      </c>
      <c r="AA444" s="12">
        <v>0</v>
      </c>
      <c r="AB444" s="11">
        <v>0</v>
      </c>
      <c r="AC444" s="12">
        <v>0</v>
      </c>
      <c r="AD444" s="12">
        <v>0</v>
      </c>
      <c r="AE444" s="12">
        <v>0</v>
      </c>
      <c r="AF444" s="12">
        <v>0</v>
      </c>
      <c r="AG444" s="12">
        <v>0</v>
      </c>
      <c r="AH444" s="12">
        <v>0</v>
      </c>
      <c r="AI444" s="6">
        <f>SUM(F444:AE444)</f>
        <v>0</v>
      </c>
      <c r="AJ444" s="10" t="s">
        <v>66</v>
      </c>
    </row>
    <row r="445" spans="1:36" x14ac:dyDescent="0.3">
      <c r="A445" s="2" t="s">
        <v>185</v>
      </c>
      <c r="B445" s="3" t="s">
        <v>188</v>
      </c>
      <c r="C445" s="4" t="s">
        <v>27</v>
      </c>
      <c r="D445" s="4" t="s">
        <v>28</v>
      </c>
      <c r="E445" s="4">
        <v>2019</v>
      </c>
      <c r="F445" s="5">
        <v>0</v>
      </c>
      <c r="G445" s="5">
        <v>0</v>
      </c>
      <c r="H445" s="5">
        <v>0</v>
      </c>
      <c r="I445" s="5">
        <v>0</v>
      </c>
      <c r="J445" s="5">
        <v>0</v>
      </c>
      <c r="K445" s="6">
        <v>0</v>
      </c>
      <c r="L445" s="6">
        <v>0</v>
      </c>
      <c r="M445" s="5">
        <v>12</v>
      </c>
      <c r="N445" s="12">
        <v>0</v>
      </c>
      <c r="O445" s="5">
        <v>0</v>
      </c>
      <c r="P445" s="5">
        <v>0</v>
      </c>
      <c r="Q445" s="5">
        <v>0</v>
      </c>
      <c r="R445" s="5">
        <v>0</v>
      </c>
      <c r="S445" s="5">
        <v>0</v>
      </c>
      <c r="T445" s="5">
        <v>0</v>
      </c>
      <c r="U445" s="5">
        <v>10.5</v>
      </c>
      <c r="V445" s="5">
        <v>0</v>
      </c>
      <c r="W445" s="12">
        <v>0</v>
      </c>
      <c r="X445" s="6">
        <v>0</v>
      </c>
      <c r="Y445" s="6">
        <v>0</v>
      </c>
      <c r="Z445" s="12">
        <v>0</v>
      </c>
      <c r="AA445" s="12">
        <v>0</v>
      </c>
      <c r="AB445" s="6">
        <v>0</v>
      </c>
      <c r="AC445" s="6">
        <v>0</v>
      </c>
      <c r="AD445" s="6">
        <v>0</v>
      </c>
      <c r="AE445" s="6">
        <v>0</v>
      </c>
      <c r="AF445" s="12">
        <v>0</v>
      </c>
      <c r="AG445" s="12">
        <v>0</v>
      </c>
      <c r="AH445" s="12">
        <v>0</v>
      </c>
      <c r="AI445" s="6">
        <f>SUM(F445:AH445)</f>
        <v>22.5</v>
      </c>
      <c r="AJ445" s="4" t="s">
        <v>29</v>
      </c>
    </row>
    <row r="446" spans="1:36" x14ac:dyDescent="0.3">
      <c r="A446" s="10" t="s">
        <v>198</v>
      </c>
      <c r="B446" s="10" t="s">
        <v>574</v>
      </c>
      <c r="C446" s="10" t="s">
        <v>467</v>
      </c>
      <c r="D446" s="10" t="s">
        <v>32</v>
      </c>
      <c r="E446" s="10">
        <v>2023</v>
      </c>
      <c r="F446" s="11">
        <v>100</v>
      </c>
      <c r="G446" s="5">
        <v>0</v>
      </c>
      <c r="H446" s="5">
        <v>0</v>
      </c>
      <c r="I446" s="5">
        <v>0</v>
      </c>
      <c r="J446" s="12">
        <v>0</v>
      </c>
      <c r="K446" s="11">
        <v>0</v>
      </c>
      <c r="L446" s="11">
        <v>0</v>
      </c>
      <c r="M446" s="12">
        <v>0</v>
      </c>
      <c r="N446" s="12">
        <v>0</v>
      </c>
      <c r="O446" s="12">
        <v>0</v>
      </c>
      <c r="P446" s="12">
        <v>0</v>
      </c>
      <c r="Q446" s="12">
        <v>0</v>
      </c>
      <c r="R446" s="12">
        <v>0</v>
      </c>
      <c r="S446" s="9">
        <v>0</v>
      </c>
      <c r="T446" s="12">
        <v>0</v>
      </c>
      <c r="U446" s="12">
        <v>0</v>
      </c>
      <c r="V446" s="12">
        <v>0</v>
      </c>
      <c r="W446" s="12">
        <v>0</v>
      </c>
      <c r="X446" s="6">
        <v>0</v>
      </c>
      <c r="Y446" s="6">
        <v>0</v>
      </c>
      <c r="Z446" s="12">
        <v>0</v>
      </c>
      <c r="AA446" s="12">
        <v>0</v>
      </c>
      <c r="AB446" s="6">
        <v>0</v>
      </c>
      <c r="AC446" s="6">
        <v>0</v>
      </c>
      <c r="AD446" s="6">
        <v>0</v>
      </c>
      <c r="AE446" s="6">
        <v>0</v>
      </c>
      <c r="AF446" s="12">
        <v>0</v>
      </c>
      <c r="AG446" s="12">
        <v>0</v>
      </c>
      <c r="AH446" s="12">
        <v>0</v>
      </c>
      <c r="AI446" s="6">
        <f>SUM(F446:AE446)</f>
        <v>100</v>
      </c>
      <c r="AJ446" s="10" t="s">
        <v>29</v>
      </c>
    </row>
    <row r="447" spans="1:36" x14ac:dyDescent="0.3">
      <c r="A447" s="10" t="s">
        <v>45</v>
      </c>
      <c r="B447" s="92" t="s">
        <v>623</v>
      </c>
      <c r="C447" s="10" t="s">
        <v>364</v>
      </c>
      <c r="D447" s="10" t="s">
        <v>32</v>
      </c>
      <c r="E447" s="15">
        <v>2019</v>
      </c>
      <c r="F447" s="15">
        <v>0</v>
      </c>
      <c r="G447" s="15">
        <v>0</v>
      </c>
      <c r="H447" s="15">
        <v>0</v>
      </c>
      <c r="I447" s="15">
        <v>0</v>
      </c>
      <c r="J447" s="15">
        <v>0</v>
      </c>
      <c r="K447" s="15">
        <v>0</v>
      </c>
      <c r="L447" s="15">
        <v>0</v>
      </c>
      <c r="M447" s="15">
        <v>25</v>
      </c>
      <c r="N447" s="12">
        <v>0</v>
      </c>
      <c r="O447" s="15">
        <v>0</v>
      </c>
      <c r="P447" s="15">
        <v>0</v>
      </c>
      <c r="Q447" s="15">
        <v>0</v>
      </c>
      <c r="R447" s="15">
        <v>0</v>
      </c>
      <c r="S447" s="15">
        <v>0</v>
      </c>
      <c r="T447" s="15">
        <v>0</v>
      </c>
      <c r="U447" s="15">
        <v>0</v>
      </c>
      <c r="V447" s="15">
        <v>0</v>
      </c>
      <c r="W447" s="12">
        <v>0</v>
      </c>
      <c r="X447" s="15">
        <v>0</v>
      </c>
      <c r="Y447" s="15">
        <v>0</v>
      </c>
      <c r="Z447" s="10">
        <v>0</v>
      </c>
      <c r="AA447" s="12">
        <v>0</v>
      </c>
      <c r="AB447" s="15">
        <v>0</v>
      </c>
      <c r="AC447" s="15">
        <v>0</v>
      </c>
      <c r="AD447" s="15">
        <v>0</v>
      </c>
      <c r="AE447" s="15">
        <v>0</v>
      </c>
      <c r="AF447" s="6">
        <v>0</v>
      </c>
      <c r="AG447" s="6">
        <v>0</v>
      </c>
      <c r="AH447" s="6">
        <v>0</v>
      </c>
      <c r="AI447" s="6">
        <f>SUM(F447:AE447)</f>
        <v>25</v>
      </c>
      <c r="AJ447" s="15" t="s">
        <v>29</v>
      </c>
    </row>
    <row r="448" spans="1:36" ht="31.2" x14ac:dyDescent="0.3">
      <c r="A448" s="10" t="s">
        <v>95</v>
      </c>
      <c r="B448" s="10" t="s">
        <v>229</v>
      </c>
      <c r="C448" s="10" t="s">
        <v>204</v>
      </c>
      <c r="D448" s="10" t="s">
        <v>32</v>
      </c>
      <c r="E448" s="10">
        <v>2019</v>
      </c>
      <c r="F448" s="11">
        <v>0</v>
      </c>
      <c r="G448" s="5">
        <v>0</v>
      </c>
      <c r="H448" s="5">
        <v>0</v>
      </c>
      <c r="I448" s="5">
        <v>0</v>
      </c>
      <c r="J448" s="12">
        <v>0</v>
      </c>
      <c r="K448" s="11">
        <v>0</v>
      </c>
      <c r="L448" s="12">
        <v>0</v>
      </c>
      <c r="M448" s="12">
        <v>0</v>
      </c>
      <c r="N448" s="12">
        <v>0</v>
      </c>
      <c r="O448" s="12">
        <v>0</v>
      </c>
      <c r="P448" s="12">
        <v>0</v>
      </c>
      <c r="Q448" s="12">
        <v>0</v>
      </c>
      <c r="R448" s="12">
        <v>0</v>
      </c>
      <c r="S448" s="9">
        <v>0</v>
      </c>
      <c r="T448" s="12">
        <v>0</v>
      </c>
      <c r="U448" s="12">
        <v>0</v>
      </c>
      <c r="V448" s="12">
        <v>0</v>
      </c>
      <c r="W448" s="12">
        <v>0</v>
      </c>
      <c r="X448" s="12">
        <v>0</v>
      </c>
      <c r="Y448" s="12">
        <v>0</v>
      </c>
      <c r="Z448" s="12">
        <v>0</v>
      </c>
      <c r="AA448" s="12">
        <v>0</v>
      </c>
      <c r="AB448" s="12">
        <v>0</v>
      </c>
      <c r="AC448" s="12">
        <v>0</v>
      </c>
      <c r="AD448" s="12">
        <v>0</v>
      </c>
      <c r="AE448" s="12">
        <v>0</v>
      </c>
      <c r="AF448" s="12">
        <v>0</v>
      </c>
      <c r="AG448" s="12">
        <v>0</v>
      </c>
      <c r="AH448" s="12">
        <v>0</v>
      </c>
      <c r="AI448" s="6">
        <f>SUM(F448:AE448)</f>
        <v>0</v>
      </c>
      <c r="AJ448" s="10" t="s">
        <v>29</v>
      </c>
    </row>
    <row r="449" spans="1:36" ht="31.2" x14ac:dyDescent="0.3">
      <c r="A449" s="15" t="s">
        <v>45</v>
      </c>
      <c r="B449" s="92" t="s">
        <v>661</v>
      </c>
      <c r="C449" s="10" t="s">
        <v>27</v>
      </c>
      <c r="D449" s="10" t="s">
        <v>32</v>
      </c>
      <c r="E449" s="15">
        <v>2014</v>
      </c>
      <c r="F449" s="15">
        <v>0</v>
      </c>
      <c r="G449" s="15">
        <v>0</v>
      </c>
      <c r="H449" s="15">
        <v>0</v>
      </c>
      <c r="I449" s="15">
        <v>0</v>
      </c>
      <c r="J449" s="15">
        <v>0</v>
      </c>
      <c r="K449" s="15">
        <v>0</v>
      </c>
      <c r="L449" s="15">
        <v>0</v>
      </c>
      <c r="M449" s="15">
        <v>22</v>
      </c>
      <c r="N449" s="12">
        <v>0</v>
      </c>
      <c r="O449" s="15">
        <v>0</v>
      </c>
      <c r="P449" s="15">
        <v>0</v>
      </c>
      <c r="Q449" s="15">
        <v>0</v>
      </c>
      <c r="R449" s="15">
        <v>0</v>
      </c>
      <c r="S449" s="15">
        <v>0</v>
      </c>
      <c r="T449" s="15">
        <v>0</v>
      </c>
      <c r="U449" s="15">
        <v>0</v>
      </c>
      <c r="V449" s="15">
        <v>0</v>
      </c>
      <c r="W449" s="12">
        <v>0</v>
      </c>
      <c r="X449" s="15">
        <v>0</v>
      </c>
      <c r="Y449" s="15">
        <v>0</v>
      </c>
      <c r="Z449" s="10">
        <v>0</v>
      </c>
      <c r="AA449" s="12">
        <v>0</v>
      </c>
      <c r="AB449" s="15">
        <v>0</v>
      </c>
      <c r="AC449" s="15">
        <v>0</v>
      </c>
      <c r="AD449" s="15">
        <v>0</v>
      </c>
      <c r="AE449" s="15">
        <v>0</v>
      </c>
      <c r="AF449" s="6">
        <v>0</v>
      </c>
      <c r="AG449" s="6">
        <v>0</v>
      </c>
      <c r="AH449" s="6">
        <v>0</v>
      </c>
      <c r="AI449" s="6">
        <f>SUM(F449:AH449)</f>
        <v>22</v>
      </c>
      <c r="AJ449" s="15" t="s">
        <v>29</v>
      </c>
    </row>
    <row r="450" spans="1:36" hidden="1" x14ac:dyDescent="0.3">
      <c r="A450" s="10" t="s">
        <v>84</v>
      </c>
      <c r="B450" s="10" t="s">
        <v>311</v>
      </c>
      <c r="C450" s="10" t="s">
        <v>293</v>
      </c>
      <c r="D450" s="10" t="s">
        <v>32</v>
      </c>
      <c r="E450" s="10">
        <v>2019</v>
      </c>
      <c r="F450" s="11">
        <v>0</v>
      </c>
      <c r="G450" s="5">
        <v>0</v>
      </c>
      <c r="H450" s="5"/>
      <c r="I450" s="5"/>
      <c r="J450" s="12">
        <v>0</v>
      </c>
      <c r="K450" s="11">
        <v>0</v>
      </c>
      <c r="L450" s="12">
        <v>0</v>
      </c>
      <c r="M450" s="12">
        <v>10</v>
      </c>
      <c r="N450" s="12">
        <v>0</v>
      </c>
      <c r="O450" s="12">
        <v>0</v>
      </c>
      <c r="P450" s="12">
        <v>0</v>
      </c>
      <c r="Q450" s="11">
        <v>0</v>
      </c>
      <c r="R450" s="12">
        <v>0</v>
      </c>
      <c r="S450" s="12">
        <v>0</v>
      </c>
      <c r="T450" s="12">
        <v>0</v>
      </c>
      <c r="U450" s="12">
        <v>5</v>
      </c>
      <c r="V450" s="12">
        <v>0</v>
      </c>
      <c r="W450" s="12">
        <v>0</v>
      </c>
      <c r="X450" s="12">
        <v>0</v>
      </c>
      <c r="Y450" s="12">
        <v>0</v>
      </c>
      <c r="Z450" s="12">
        <v>0</v>
      </c>
      <c r="AA450" s="12">
        <v>0</v>
      </c>
      <c r="AB450" s="12">
        <v>0</v>
      </c>
      <c r="AC450" s="12">
        <v>0</v>
      </c>
      <c r="AD450" s="11">
        <v>0</v>
      </c>
      <c r="AE450" s="12">
        <v>0</v>
      </c>
      <c r="AF450" s="12">
        <v>0</v>
      </c>
      <c r="AG450" s="12">
        <v>0</v>
      </c>
      <c r="AH450" s="12">
        <v>0</v>
      </c>
      <c r="AI450" s="6">
        <f>SUM(F450:AE450)</f>
        <v>15</v>
      </c>
      <c r="AJ450" s="10" t="s">
        <v>239</v>
      </c>
    </row>
    <row r="451" spans="1:36" x14ac:dyDescent="0.3">
      <c r="A451" s="2" t="s">
        <v>84</v>
      </c>
      <c r="B451" s="3" t="s">
        <v>86</v>
      </c>
      <c r="C451" s="4" t="s">
        <v>27</v>
      </c>
      <c r="D451" s="4" t="s">
        <v>32</v>
      </c>
      <c r="E451" s="4">
        <v>2015</v>
      </c>
      <c r="F451" s="5">
        <v>0</v>
      </c>
      <c r="G451" s="5">
        <v>0</v>
      </c>
      <c r="H451" s="5">
        <v>0</v>
      </c>
      <c r="I451" s="5">
        <v>0</v>
      </c>
      <c r="J451" s="5">
        <v>0</v>
      </c>
      <c r="K451" s="6">
        <v>0</v>
      </c>
      <c r="L451" s="6">
        <v>0</v>
      </c>
      <c r="M451" s="5">
        <v>17.09</v>
      </c>
      <c r="N451" s="12">
        <v>0</v>
      </c>
      <c r="O451" s="5">
        <v>0</v>
      </c>
      <c r="P451" s="5">
        <v>0</v>
      </c>
      <c r="Q451" s="5">
        <v>0</v>
      </c>
      <c r="R451" s="5">
        <v>0</v>
      </c>
      <c r="S451" s="5">
        <v>0</v>
      </c>
      <c r="T451" s="5">
        <v>0</v>
      </c>
      <c r="U451" s="5">
        <v>4.6500000000000004</v>
      </c>
      <c r="V451" s="5">
        <v>0</v>
      </c>
      <c r="W451" s="12">
        <v>0</v>
      </c>
      <c r="X451" s="6">
        <v>0</v>
      </c>
      <c r="Y451" s="6">
        <v>0</v>
      </c>
      <c r="Z451" s="12">
        <v>0</v>
      </c>
      <c r="AA451" s="12">
        <v>0</v>
      </c>
      <c r="AB451" s="6">
        <v>0</v>
      </c>
      <c r="AC451" s="6">
        <v>0</v>
      </c>
      <c r="AD451" s="6">
        <v>0</v>
      </c>
      <c r="AE451" s="6">
        <v>0</v>
      </c>
      <c r="AF451" s="12">
        <v>0</v>
      </c>
      <c r="AG451" s="12">
        <v>0</v>
      </c>
      <c r="AH451" s="12">
        <v>0</v>
      </c>
      <c r="AI451" s="6">
        <f>SUM(F451:AH451)</f>
        <v>21.740000000000002</v>
      </c>
      <c r="AJ451" s="4" t="s">
        <v>29</v>
      </c>
    </row>
    <row r="452" spans="1:36" ht="31.2" hidden="1" x14ac:dyDescent="0.3">
      <c r="A452" s="10" t="s">
        <v>75</v>
      </c>
      <c r="B452" s="10" t="s">
        <v>455</v>
      </c>
      <c r="C452" s="10" t="s">
        <v>446</v>
      </c>
      <c r="D452" s="10" t="s">
        <v>28</v>
      </c>
      <c r="E452" s="10">
        <v>2012</v>
      </c>
      <c r="F452" s="12">
        <v>0</v>
      </c>
      <c r="G452" s="5">
        <v>0</v>
      </c>
      <c r="H452" s="5">
        <v>0</v>
      </c>
      <c r="I452" s="5">
        <v>0</v>
      </c>
      <c r="J452" s="12">
        <v>0</v>
      </c>
      <c r="K452" s="11">
        <v>0</v>
      </c>
      <c r="L452" s="12">
        <v>0</v>
      </c>
      <c r="M452" s="12">
        <v>0</v>
      </c>
      <c r="N452" s="12">
        <v>0</v>
      </c>
      <c r="O452" s="12">
        <v>0</v>
      </c>
      <c r="P452" s="12">
        <v>0</v>
      </c>
      <c r="Q452" s="12">
        <v>0</v>
      </c>
      <c r="R452" s="12">
        <v>0</v>
      </c>
      <c r="S452" s="12">
        <v>0</v>
      </c>
      <c r="T452" s="12">
        <v>0</v>
      </c>
      <c r="U452" s="12">
        <v>600</v>
      </c>
      <c r="V452" s="12">
        <v>0</v>
      </c>
      <c r="W452" s="12">
        <v>0</v>
      </c>
      <c r="X452" s="12">
        <v>0</v>
      </c>
      <c r="Y452" s="12">
        <v>0</v>
      </c>
      <c r="Z452" s="12">
        <v>0</v>
      </c>
      <c r="AA452" s="12">
        <v>0</v>
      </c>
      <c r="AB452" s="12">
        <v>0</v>
      </c>
      <c r="AC452" s="12">
        <v>0</v>
      </c>
      <c r="AD452" s="12">
        <v>0</v>
      </c>
      <c r="AE452" s="12">
        <v>0</v>
      </c>
      <c r="AF452" s="12">
        <v>0</v>
      </c>
      <c r="AG452" s="12">
        <v>0</v>
      </c>
      <c r="AH452" s="12">
        <v>0</v>
      </c>
      <c r="AI452" s="6">
        <f>SUM(F452:AE452)</f>
        <v>600</v>
      </c>
      <c r="AJ452" s="10" t="s">
        <v>66</v>
      </c>
    </row>
    <row r="453" spans="1:36" ht="31.2" hidden="1" x14ac:dyDescent="0.3">
      <c r="A453" s="10" t="s">
        <v>185</v>
      </c>
      <c r="B453" s="10" t="s">
        <v>347</v>
      </c>
      <c r="C453" s="10" t="s">
        <v>293</v>
      </c>
      <c r="D453" s="10" t="s">
        <v>32</v>
      </c>
      <c r="E453" s="10">
        <v>2019</v>
      </c>
      <c r="F453" s="11">
        <v>18.7</v>
      </c>
      <c r="G453" s="5">
        <v>0</v>
      </c>
      <c r="H453" s="5"/>
      <c r="I453" s="5"/>
      <c r="J453" s="12">
        <v>0</v>
      </c>
      <c r="K453" s="11">
        <v>0</v>
      </c>
      <c r="L453" s="12">
        <v>0</v>
      </c>
      <c r="M453" s="12">
        <v>0</v>
      </c>
      <c r="N453" s="12">
        <v>0</v>
      </c>
      <c r="O453" s="12">
        <v>0</v>
      </c>
      <c r="P453" s="12">
        <v>0</v>
      </c>
      <c r="Q453" s="11">
        <v>0</v>
      </c>
      <c r="R453" s="12">
        <v>0</v>
      </c>
      <c r="S453" s="12">
        <v>0</v>
      </c>
      <c r="T453" s="12">
        <v>0</v>
      </c>
      <c r="U453" s="12">
        <v>0</v>
      </c>
      <c r="V453" s="12">
        <v>0</v>
      </c>
      <c r="W453" s="12">
        <v>0</v>
      </c>
      <c r="X453" s="12">
        <v>0</v>
      </c>
      <c r="Y453" s="12">
        <v>0</v>
      </c>
      <c r="Z453" s="12">
        <v>0</v>
      </c>
      <c r="AA453" s="12">
        <v>0</v>
      </c>
      <c r="AB453" s="12">
        <v>0</v>
      </c>
      <c r="AC453" s="12">
        <v>0</v>
      </c>
      <c r="AD453" s="11">
        <v>0</v>
      </c>
      <c r="AE453" s="12">
        <v>0</v>
      </c>
      <c r="AF453" s="12">
        <v>0</v>
      </c>
      <c r="AG453" s="12">
        <v>0</v>
      </c>
      <c r="AH453" s="12">
        <v>0</v>
      </c>
      <c r="AI453" s="6">
        <f>SUM(F453:AE453)</f>
        <v>18.7</v>
      </c>
      <c r="AJ453" s="10" t="s">
        <v>29</v>
      </c>
    </row>
    <row r="454" spans="1:36" hidden="1" x14ac:dyDescent="0.3">
      <c r="A454" s="2" t="s">
        <v>103</v>
      </c>
      <c r="B454" s="3" t="s">
        <v>108</v>
      </c>
      <c r="C454" s="4" t="s">
        <v>27</v>
      </c>
      <c r="D454" s="4" t="s">
        <v>40</v>
      </c>
      <c r="E454" s="4">
        <v>2019</v>
      </c>
      <c r="F454" s="5">
        <v>0</v>
      </c>
      <c r="G454" s="5">
        <v>0</v>
      </c>
      <c r="H454" s="5"/>
      <c r="I454" s="5"/>
      <c r="J454" s="5">
        <v>0</v>
      </c>
      <c r="K454" s="6">
        <v>0</v>
      </c>
      <c r="L454" s="6">
        <v>0</v>
      </c>
      <c r="M454" s="5">
        <v>68.209999999999994</v>
      </c>
      <c r="N454" s="5"/>
      <c r="O454" s="5">
        <v>0</v>
      </c>
      <c r="P454" s="5">
        <v>0</v>
      </c>
      <c r="Q454" s="5">
        <v>0</v>
      </c>
      <c r="R454" s="5">
        <v>0</v>
      </c>
      <c r="S454" s="5">
        <v>0</v>
      </c>
      <c r="T454" s="5">
        <v>0</v>
      </c>
      <c r="U454" s="5">
        <v>0</v>
      </c>
      <c r="V454" s="5">
        <v>0</v>
      </c>
      <c r="W454" s="5"/>
      <c r="X454" s="6">
        <v>0</v>
      </c>
      <c r="Y454" s="6">
        <v>0</v>
      </c>
      <c r="Z454" s="6"/>
      <c r="AA454" s="6"/>
      <c r="AB454" s="6">
        <v>0</v>
      </c>
      <c r="AC454" s="6">
        <v>0</v>
      </c>
      <c r="AD454" s="6">
        <v>0</v>
      </c>
      <c r="AE454" s="6">
        <v>0</v>
      </c>
      <c r="AF454" s="6"/>
      <c r="AG454" s="6"/>
      <c r="AH454" s="6"/>
      <c r="AI454" s="6">
        <f>SUM(F454:AE454)</f>
        <v>68.209999999999994</v>
      </c>
      <c r="AJ454" s="4" t="s">
        <v>29</v>
      </c>
    </row>
    <row r="455" spans="1:36" ht="39.6" hidden="1" x14ac:dyDescent="0.3">
      <c r="A455" s="2" t="s">
        <v>147</v>
      </c>
      <c r="B455" s="3" t="s">
        <v>149</v>
      </c>
      <c r="C455" s="4" t="s">
        <v>27</v>
      </c>
      <c r="D455" s="4" t="s">
        <v>32</v>
      </c>
      <c r="E455" s="4">
        <v>2019</v>
      </c>
      <c r="F455" s="6">
        <v>167.02</v>
      </c>
      <c r="G455" s="5">
        <v>0</v>
      </c>
      <c r="H455" s="5"/>
      <c r="I455" s="5"/>
      <c r="J455" s="6">
        <v>62.33</v>
      </c>
      <c r="K455" s="6">
        <v>0</v>
      </c>
      <c r="L455" s="6">
        <v>0</v>
      </c>
      <c r="M455" s="6">
        <v>0</v>
      </c>
      <c r="N455" s="6"/>
      <c r="O455" s="6">
        <v>0</v>
      </c>
      <c r="P455" s="6">
        <v>0</v>
      </c>
      <c r="Q455" s="6">
        <v>0</v>
      </c>
      <c r="R455" s="6">
        <v>0</v>
      </c>
      <c r="S455" s="6">
        <v>0</v>
      </c>
      <c r="T455" s="6">
        <v>0</v>
      </c>
      <c r="U455" s="6">
        <v>0</v>
      </c>
      <c r="V455" s="6">
        <v>0</v>
      </c>
      <c r="W455" s="6"/>
      <c r="X455" s="6">
        <v>0</v>
      </c>
      <c r="Y455" s="6">
        <v>0</v>
      </c>
      <c r="Z455" s="6"/>
      <c r="AA455" s="6"/>
      <c r="AB455" s="6">
        <v>0</v>
      </c>
      <c r="AC455" s="6">
        <v>0</v>
      </c>
      <c r="AD455" s="6">
        <v>0</v>
      </c>
      <c r="AE455" s="6">
        <v>0</v>
      </c>
      <c r="AF455" s="6"/>
      <c r="AG455" s="6"/>
      <c r="AH455" s="6"/>
      <c r="AI455" s="6">
        <f>SUM(F455:AE455)</f>
        <v>229.35000000000002</v>
      </c>
      <c r="AJ455" s="4" t="s">
        <v>29</v>
      </c>
    </row>
    <row r="456" spans="1:36" ht="46.8" x14ac:dyDescent="0.3">
      <c r="A456" s="15" t="s">
        <v>45</v>
      </c>
      <c r="B456" s="92" t="s">
        <v>668</v>
      </c>
      <c r="C456" s="10" t="s">
        <v>27</v>
      </c>
      <c r="D456" s="10" t="s">
        <v>32</v>
      </c>
      <c r="E456" s="15">
        <v>2020</v>
      </c>
      <c r="F456" s="15">
        <v>0</v>
      </c>
      <c r="G456" s="15">
        <v>0</v>
      </c>
      <c r="H456" s="15">
        <v>20.8</v>
      </c>
      <c r="I456" s="15">
        <v>0</v>
      </c>
      <c r="J456" s="15">
        <v>0</v>
      </c>
      <c r="K456" s="15">
        <v>0</v>
      </c>
      <c r="L456" s="15">
        <v>0</v>
      </c>
      <c r="M456" s="15">
        <v>0</v>
      </c>
      <c r="N456" s="12">
        <v>0</v>
      </c>
      <c r="O456" s="15">
        <v>0</v>
      </c>
      <c r="P456" s="15">
        <v>0</v>
      </c>
      <c r="Q456" s="15">
        <v>0</v>
      </c>
      <c r="R456" s="15">
        <v>0</v>
      </c>
      <c r="S456" s="15">
        <v>0</v>
      </c>
      <c r="T456" s="15">
        <v>0</v>
      </c>
      <c r="U456" s="15">
        <v>0</v>
      </c>
      <c r="V456" s="15">
        <v>0</v>
      </c>
      <c r="W456" s="12">
        <v>0</v>
      </c>
      <c r="X456" s="15">
        <v>0</v>
      </c>
      <c r="Y456" s="15">
        <v>0</v>
      </c>
      <c r="Z456" s="10">
        <v>0</v>
      </c>
      <c r="AA456" s="12">
        <v>0</v>
      </c>
      <c r="AB456" s="15">
        <v>0</v>
      </c>
      <c r="AC456" s="15">
        <v>0</v>
      </c>
      <c r="AD456" s="15">
        <v>0</v>
      </c>
      <c r="AE456" s="15">
        <v>0</v>
      </c>
      <c r="AF456" s="6">
        <v>0</v>
      </c>
      <c r="AG456" s="6">
        <v>0</v>
      </c>
      <c r="AH456" s="6">
        <v>0</v>
      </c>
      <c r="AI456" s="6">
        <f>SUM(F456:AH456)</f>
        <v>20.8</v>
      </c>
      <c r="AJ456" s="15" t="s">
        <v>29</v>
      </c>
    </row>
    <row r="457" spans="1:36" hidden="1" x14ac:dyDescent="0.3">
      <c r="A457" s="2" t="s">
        <v>147</v>
      </c>
      <c r="B457" s="3" t="s">
        <v>167</v>
      </c>
      <c r="C457" s="4" t="s">
        <v>27</v>
      </c>
      <c r="D457" s="4" t="s">
        <v>32</v>
      </c>
      <c r="E457" s="4">
        <v>2019</v>
      </c>
      <c r="F457" s="5">
        <v>0</v>
      </c>
      <c r="G457" s="5">
        <v>0</v>
      </c>
      <c r="H457" s="5"/>
      <c r="I457" s="5"/>
      <c r="J457" s="5">
        <v>0</v>
      </c>
      <c r="K457" s="6">
        <v>0</v>
      </c>
      <c r="L457" s="6">
        <v>0</v>
      </c>
      <c r="M457" s="5">
        <v>225</v>
      </c>
      <c r="N457" s="5"/>
      <c r="O457" s="5">
        <v>0</v>
      </c>
      <c r="P457" s="5">
        <v>0</v>
      </c>
      <c r="Q457" s="5">
        <v>0</v>
      </c>
      <c r="R457" s="5">
        <v>0</v>
      </c>
      <c r="S457" s="5">
        <v>0</v>
      </c>
      <c r="T457" s="5">
        <v>0</v>
      </c>
      <c r="U457" s="5">
        <v>525</v>
      </c>
      <c r="V457" s="5">
        <v>0</v>
      </c>
      <c r="W457" s="5"/>
      <c r="X457" s="6">
        <v>0</v>
      </c>
      <c r="Y457" s="6">
        <v>0</v>
      </c>
      <c r="Z457" s="6"/>
      <c r="AA457" s="6"/>
      <c r="AB457" s="6">
        <v>0</v>
      </c>
      <c r="AC457" s="6">
        <v>0</v>
      </c>
      <c r="AD457" s="6">
        <v>0</v>
      </c>
      <c r="AE457" s="6">
        <v>0</v>
      </c>
      <c r="AF457" s="6"/>
      <c r="AG457" s="6"/>
      <c r="AH457" s="6"/>
      <c r="AI457" s="6">
        <f t="shared" ref="AI457:AI469" si="23">SUM(F457:AE457)</f>
        <v>750</v>
      </c>
      <c r="AJ457" s="4" t="s">
        <v>29</v>
      </c>
    </row>
    <row r="458" spans="1:36" hidden="1" x14ac:dyDescent="0.3">
      <c r="A458" s="2" t="s">
        <v>147</v>
      </c>
      <c r="B458" s="3" t="s">
        <v>168</v>
      </c>
      <c r="C458" s="4" t="s">
        <v>27</v>
      </c>
      <c r="D458" s="4" t="s">
        <v>32</v>
      </c>
      <c r="E458" s="4">
        <v>2019</v>
      </c>
      <c r="F458" s="5">
        <v>0</v>
      </c>
      <c r="G458" s="5">
        <v>0</v>
      </c>
      <c r="H458" s="5"/>
      <c r="I458" s="5"/>
      <c r="J458" s="5">
        <v>0</v>
      </c>
      <c r="K458" s="6">
        <v>0</v>
      </c>
      <c r="L458" s="6">
        <v>0</v>
      </c>
      <c r="M458" s="5">
        <v>301</v>
      </c>
      <c r="N458" s="5"/>
      <c r="O458" s="5">
        <v>0</v>
      </c>
      <c r="P458" s="5">
        <v>0</v>
      </c>
      <c r="Q458" s="5">
        <v>0</v>
      </c>
      <c r="R458" s="5">
        <v>0</v>
      </c>
      <c r="S458" s="5">
        <v>0</v>
      </c>
      <c r="T458" s="5">
        <v>0</v>
      </c>
      <c r="U458" s="5">
        <v>37</v>
      </c>
      <c r="V458" s="5">
        <v>0</v>
      </c>
      <c r="W458" s="5"/>
      <c r="X458" s="6">
        <v>0</v>
      </c>
      <c r="Y458" s="6">
        <v>0</v>
      </c>
      <c r="Z458" s="6"/>
      <c r="AA458" s="6"/>
      <c r="AB458" s="6">
        <v>0</v>
      </c>
      <c r="AC458" s="6">
        <v>0</v>
      </c>
      <c r="AD458" s="6">
        <v>0</v>
      </c>
      <c r="AE458" s="6">
        <v>0</v>
      </c>
      <c r="AF458" s="6"/>
      <c r="AG458" s="6"/>
      <c r="AH458" s="6"/>
      <c r="AI458" s="6">
        <f t="shared" si="23"/>
        <v>338</v>
      </c>
      <c r="AJ458" s="4" t="s">
        <v>29</v>
      </c>
    </row>
    <row r="459" spans="1:36" hidden="1" x14ac:dyDescent="0.3">
      <c r="A459" s="10" t="s">
        <v>117</v>
      </c>
      <c r="B459" s="10" t="s">
        <v>318</v>
      </c>
      <c r="C459" s="10" t="s">
        <v>293</v>
      </c>
      <c r="D459" s="10" t="s">
        <v>40</v>
      </c>
      <c r="E459" s="10">
        <v>2019</v>
      </c>
      <c r="F459" s="11">
        <v>0</v>
      </c>
      <c r="G459" s="5">
        <v>0</v>
      </c>
      <c r="H459" s="5"/>
      <c r="I459" s="5"/>
      <c r="J459" s="12">
        <v>0</v>
      </c>
      <c r="K459" s="11">
        <v>0</v>
      </c>
      <c r="L459" s="12">
        <v>0</v>
      </c>
      <c r="M459" s="12">
        <v>30</v>
      </c>
      <c r="N459" s="12"/>
      <c r="O459" s="12">
        <v>0</v>
      </c>
      <c r="P459" s="12">
        <v>0</v>
      </c>
      <c r="Q459" s="11">
        <v>0</v>
      </c>
      <c r="R459" s="12">
        <v>0</v>
      </c>
      <c r="S459" s="12">
        <v>0</v>
      </c>
      <c r="T459" s="12">
        <v>0</v>
      </c>
      <c r="U459" s="12">
        <v>10</v>
      </c>
      <c r="V459" s="12">
        <v>0</v>
      </c>
      <c r="W459" s="12"/>
      <c r="X459" s="12">
        <v>0</v>
      </c>
      <c r="Y459" s="12">
        <v>0</v>
      </c>
      <c r="Z459" s="12"/>
      <c r="AA459" s="12"/>
      <c r="AB459" s="12">
        <v>0</v>
      </c>
      <c r="AC459" s="12">
        <v>0</v>
      </c>
      <c r="AD459" s="11">
        <v>0</v>
      </c>
      <c r="AE459" s="12">
        <v>0</v>
      </c>
      <c r="AF459" s="12"/>
      <c r="AG459" s="12"/>
      <c r="AH459" s="12"/>
      <c r="AI459" s="6">
        <f t="shared" si="23"/>
        <v>40</v>
      </c>
      <c r="AJ459" s="10" t="s">
        <v>239</v>
      </c>
    </row>
    <row r="460" spans="1:36" ht="46.8" hidden="1" x14ac:dyDescent="0.3">
      <c r="A460" s="10" t="s">
        <v>147</v>
      </c>
      <c r="B460" s="10" t="s">
        <v>343</v>
      </c>
      <c r="C460" s="10" t="s">
        <v>293</v>
      </c>
      <c r="D460" s="10" t="s">
        <v>32</v>
      </c>
      <c r="E460" s="10">
        <v>2019</v>
      </c>
      <c r="F460" s="11">
        <v>120</v>
      </c>
      <c r="G460" s="5">
        <v>0</v>
      </c>
      <c r="H460" s="5"/>
      <c r="I460" s="5"/>
      <c r="J460" s="12">
        <v>1.2</v>
      </c>
      <c r="K460" s="11">
        <v>0</v>
      </c>
      <c r="L460" s="12">
        <v>0</v>
      </c>
      <c r="M460" s="12">
        <v>0</v>
      </c>
      <c r="N460" s="12"/>
      <c r="O460" s="12">
        <v>0</v>
      </c>
      <c r="P460" s="12">
        <v>0</v>
      </c>
      <c r="Q460" s="11">
        <v>0</v>
      </c>
      <c r="R460" s="12">
        <v>0</v>
      </c>
      <c r="S460" s="12">
        <v>0</v>
      </c>
      <c r="T460" s="12">
        <v>0</v>
      </c>
      <c r="U460" s="12">
        <v>0</v>
      </c>
      <c r="V460" s="12">
        <v>0</v>
      </c>
      <c r="W460" s="12"/>
      <c r="X460" s="12">
        <v>0</v>
      </c>
      <c r="Y460" s="12">
        <v>0</v>
      </c>
      <c r="Z460" s="12"/>
      <c r="AA460" s="12"/>
      <c r="AB460" s="12">
        <v>0</v>
      </c>
      <c r="AC460" s="12">
        <v>0</v>
      </c>
      <c r="AD460" s="11">
        <v>0</v>
      </c>
      <c r="AE460" s="12">
        <v>0</v>
      </c>
      <c r="AF460" s="12"/>
      <c r="AG460" s="12"/>
      <c r="AH460" s="12"/>
      <c r="AI460" s="6">
        <f t="shared" si="23"/>
        <v>121.2</v>
      </c>
      <c r="AJ460" s="10" t="s">
        <v>303</v>
      </c>
    </row>
    <row r="461" spans="1:36" hidden="1" x14ac:dyDescent="0.3">
      <c r="A461" s="10" t="s">
        <v>25</v>
      </c>
      <c r="B461" s="10" t="s">
        <v>366</v>
      </c>
      <c r="C461" s="10" t="s">
        <v>364</v>
      </c>
      <c r="D461" s="10" t="s">
        <v>32</v>
      </c>
      <c r="E461" s="10">
        <v>2019</v>
      </c>
      <c r="F461" s="11">
        <v>0</v>
      </c>
      <c r="G461" s="5">
        <v>0</v>
      </c>
      <c r="H461" s="5"/>
      <c r="I461" s="5"/>
      <c r="J461" s="11">
        <v>0</v>
      </c>
      <c r="K461" s="11">
        <v>0</v>
      </c>
      <c r="L461" s="12">
        <v>0</v>
      </c>
      <c r="M461" s="12">
        <v>7</v>
      </c>
      <c r="N461" s="12"/>
      <c r="O461" s="12">
        <v>0</v>
      </c>
      <c r="P461" s="12">
        <v>0</v>
      </c>
      <c r="Q461" s="11">
        <v>0</v>
      </c>
      <c r="R461" s="12">
        <v>0</v>
      </c>
      <c r="S461" s="12">
        <v>0</v>
      </c>
      <c r="T461" s="12">
        <v>0</v>
      </c>
      <c r="U461" s="12">
        <v>2.2000000000000002</v>
      </c>
      <c r="V461" s="12">
        <v>0</v>
      </c>
      <c r="W461" s="12"/>
      <c r="X461" s="12">
        <v>0</v>
      </c>
      <c r="Y461" s="12">
        <v>0</v>
      </c>
      <c r="Z461" s="12"/>
      <c r="AA461" s="12"/>
      <c r="AB461" s="11">
        <v>0</v>
      </c>
      <c r="AC461" s="12">
        <v>0</v>
      </c>
      <c r="AD461" s="12">
        <v>0</v>
      </c>
      <c r="AE461" s="12">
        <v>0</v>
      </c>
      <c r="AF461" s="12"/>
      <c r="AG461" s="12"/>
      <c r="AH461" s="12"/>
      <c r="AI461" s="6">
        <f t="shared" si="23"/>
        <v>9.1999999999999993</v>
      </c>
      <c r="AJ461" s="10" t="s">
        <v>29</v>
      </c>
    </row>
    <row r="462" spans="1:36" ht="31.2" hidden="1" x14ac:dyDescent="0.3">
      <c r="A462" s="10" t="s">
        <v>147</v>
      </c>
      <c r="B462" s="10" t="s">
        <v>417</v>
      </c>
      <c r="C462" s="10" t="s">
        <v>364</v>
      </c>
      <c r="D462" s="10" t="s">
        <v>32</v>
      </c>
      <c r="E462" s="10">
        <v>2019</v>
      </c>
      <c r="F462" s="11">
        <v>110</v>
      </c>
      <c r="G462" s="5">
        <v>0</v>
      </c>
      <c r="H462" s="5"/>
      <c r="I462" s="5"/>
      <c r="J462" s="11">
        <v>28.1</v>
      </c>
      <c r="K462" s="11">
        <v>0</v>
      </c>
      <c r="L462" s="12">
        <v>0</v>
      </c>
      <c r="M462" s="12">
        <v>150</v>
      </c>
      <c r="N462" s="12"/>
      <c r="O462" s="12">
        <v>0</v>
      </c>
      <c r="P462" s="12">
        <v>0</v>
      </c>
      <c r="Q462" s="11">
        <v>0</v>
      </c>
      <c r="R462" s="12">
        <v>0</v>
      </c>
      <c r="S462" s="12">
        <v>0</v>
      </c>
      <c r="T462" s="12">
        <v>0</v>
      </c>
      <c r="U462" s="12">
        <v>0</v>
      </c>
      <c r="V462" s="12">
        <v>0</v>
      </c>
      <c r="W462" s="12"/>
      <c r="X462" s="12">
        <v>0</v>
      </c>
      <c r="Y462" s="12">
        <v>0</v>
      </c>
      <c r="Z462" s="12"/>
      <c r="AA462" s="12"/>
      <c r="AB462" s="11">
        <v>0</v>
      </c>
      <c r="AC462" s="12">
        <v>0</v>
      </c>
      <c r="AD462" s="12">
        <v>0</v>
      </c>
      <c r="AE462" s="12">
        <v>40</v>
      </c>
      <c r="AF462" s="12"/>
      <c r="AG462" s="12"/>
      <c r="AH462" s="12"/>
      <c r="AI462" s="6">
        <f t="shared" si="23"/>
        <v>328.1</v>
      </c>
      <c r="AJ462" s="10" t="s">
        <v>209</v>
      </c>
    </row>
    <row r="463" spans="1:36" hidden="1" x14ac:dyDescent="0.3">
      <c r="A463" s="10" t="s">
        <v>147</v>
      </c>
      <c r="B463" s="10" t="s">
        <v>431</v>
      </c>
      <c r="C463" s="10" t="s">
        <v>364</v>
      </c>
      <c r="D463" s="10" t="s">
        <v>32</v>
      </c>
      <c r="E463" s="10">
        <v>2019</v>
      </c>
      <c r="F463" s="11">
        <v>0</v>
      </c>
      <c r="G463" s="5">
        <v>0</v>
      </c>
      <c r="H463" s="5"/>
      <c r="I463" s="5"/>
      <c r="J463" s="11">
        <v>0</v>
      </c>
      <c r="K463" s="11">
        <v>0</v>
      </c>
      <c r="L463" s="12">
        <v>0</v>
      </c>
      <c r="M463" s="12">
        <v>150</v>
      </c>
      <c r="N463" s="12"/>
      <c r="O463" s="12">
        <v>0</v>
      </c>
      <c r="P463" s="12">
        <v>0</v>
      </c>
      <c r="Q463" s="11">
        <v>0</v>
      </c>
      <c r="R463" s="12">
        <v>0</v>
      </c>
      <c r="S463" s="12">
        <v>0</v>
      </c>
      <c r="T463" s="12">
        <v>0</v>
      </c>
      <c r="U463" s="12">
        <v>252</v>
      </c>
      <c r="V463" s="12">
        <v>0</v>
      </c>
      <c r="W463" s="12"/>
      <c r="X463" s="12">
        <v>0</v>
      </c>
      <c r="Y463" s="12">
        <v>0</v>
      </c>
      <c r="Z463" s="12"/>
      <c r="AA463" s="12"/>
      <c r="AB463" s="11">
        <v>0</v>
      </c>
      <c r="AC463" s="12">
        <v>0</v>
      </c>
      <c r="AD463" s="12">
        <v>0</v>
      </c>
      <c r="AE463" s="12">
        <v>0</v>
      </c>
      <c r="AF463" s="12"/>
      <c r="AG463" s="12"/>
      <c r="AH463" s="12"/>
      <c r="AI463" s="6">
        <f t="shared" si="23"/>
        <v>402</v>
      </c>
      <c r="AJ463" s="10" t="s">
        <v>239</v>
      </c>
    </row>
    <row r="464" spans="1:36" ht="31.2" hidden="1" x14ac:dyDescent="0.3">
      <c r="A464" s="10" t="s">
        <v>147</v>
      </c>
      <c r="B464" s="10" t="s">
        <v>549</v>
      </c>
      <c r="C464" s="10" t="s">
        <v>467</v>
      </c>
      <c r="D464" s="10" t="s">
        <v>28</v>
      </c>
      <c r="E464" s="10">
        <v>2019</v>
      </c>
      <c r="F464" s="11">
        <v>1.2</v>
      </c>
      <c r="G464" s="5">
        <v>0</v>
      </c>
      <c r="H464" s="5"/>
      <c r="I464" s="5"/>
      <c r="J464" s="12">
        <v>0</v>
      </c>
      <c r="K464" s="11">
        <v>0</v>
      </c>
      <c r="L464" s="11">
        <v>0</v>
      </c>
      <c r="M464" s="12">
        <v>0</v>
      </c>
      <c r="N464" s="12"/>
      <c r="O464" s="12">
        <v>0</v>
      </c>
      <c r="P464" s="12">
        <v>0</v>
      </c>
      <c r="Q464" s="12">
        <v>0</v>
      </c>
      <c r="R464" s="12">
        <v>0</v>
      </c>
      <c r="S464" s="9">
        <v>0</v>
      </c>
      <c r="T464" s="12">
        <v>0</v>
      </c>
      <c r="U464" s="12">
        <v>0</v>
      </c>
      <c r="V464" s="12">
        <v>0</v>
      </c>
      <c r="W464" s="12"/>
      <c r="X464" s="6">
        <v>0</v>
      </c>
      <c r="Y464" s="6">
        <v>0</v>
      </c>
      <c r="Z464" s="6"/>
      <c r="AA464" s="6"/>
      <c r="AB464" s="6">
        <v>0</v>
      </c>
      <c r="AC464" s="6">
        <v>0</v>
      </c>
      <c r="AD464" s="6">
        <v>0</v>
      </c>
      <c r="AE464" s="6">
        <v>0</v>
      </c>
      <c r="AF464" s="6"/>
      <c r="AG464" s="6"/>
      <c r="AH464" s="6"/>
      <c r="AI464" s="6">
        <f t="shared" si="23"/>
        <v>1.2</v>
      </c>
      <c r="AJ464" s="10" t="s">
        <v>294</v>
      </c>
    </row>
    <row r="465" spans="1:36" ht="31.2" hidden="1" x14ac:dyDescent="0.3">
      <c r="A465" s="10" t="s">
        <v>147</v>
      </c>
      <c r="B465" s="10" t="s">
        <v>551</v>
      </c>
      <c r="C465" s="10" t="s">
        <v>467</v>
      </c>
      <c r="D465" s="10" t="s">
        <v>32</v>
      </c>
      <c r="E465" s="10">
        <v>2019</v>
      </c>
      <c r="F465" s="11">
        <v>0</v>
      </c>
      <c r="G465" s="5">
        <v>0</v>
      </c>
      <c r="H465" s="5"/>
      <c r="I465" s="5"/>
      <c r="J465" s="12">
        <v>1.6</v>
      </c>
      <c r="K465" s="11">
        <v>82</v>
      </c>
      <c r="L465" s="11">
        <v>0</v>
      </c>
      <c r="M465" s="12">
        <v>0</v>
      </c>
      <c r="N465" s="12"/>
      <c r="O465" s="12">
        <v>0</v>
      </c>
      <c r="P465" s="12">
        <v>100</v>
      </c>
      <c r="Q465" s="12">
        <v>0</v>
      </c>
      <c r="R465" s="12">
        <v>0</v>
      </c>
      <c r="S465" s="9">
        <v>0</v>
      </c>
      <c r="T465" s="12">
        <v>0</v>
      </c>
      <c r="U465" s="12">
        <v>0</v>
      </c>
      <c r="V465" s="12">
        <v>0</v>
      </c>
      <c r="W465" s="12"/>
      <c r="X465" s="6">
        <v>0</v>
      </c>
      <c r="Y465" s="6">
        <v>0</v>
      </c>
      <c r="Z465" s="6"/>
      <c r="AA465" s="6"/>
      <c r="AB465" s="6">
        <v>0</v>
      </c>
      <c r="AC465" s="6">
        <v>0</v>
      </c>
      <c r="AD465" s="6">
        <v>0</v>
      </c>
      <c r="AE465" s="6">
        <v>0</v>
      </c>
      <c r="AF465" s="6"/>
      <c r="AG465" s="6"/>
      <c r="AH465" s="6"/>
      <c r="AI465" s="6">
        <f t="shared" si="23"/>
        <v>183.6</v>
      </c>
      <c r="AJ465" s="10" t="s">
        <v>29</v>
      </c>
    </row>
    <row r="466" spans="1:36" ht="31.2" hidden="1" x14ac:dyDescent="0.3">
      <c r="A466" s="10" t="s">
        <v>147</v>
      </c>
      <c r="B466" s="10" t="s">
        <v>553</v>
      </c>
      <c r="C466" s="10" t="s">
        <v>467</v>
      </c>
      <c r="D466" s="10" t="s">
        <v>32</v>
      </c>
      <c r="E466" s="10">
        <v>2019</v>
      </c>
      <c r="F466" s="11">
        <v>0</v>
      </c>
      <c r="G466" s="5">
        <v>0</v>
      </c>
      <c r="H466" s="5"/>
      <c r="I466" s="5"/>
      <c r="J466" s="12">
        <v>1.6</v>
      </c>
      <c r="K466" s="11">
        <v>82</v>
      </c>
      <c r="L466" s="11">
        <v>0</v>
      </c>
      <c r="M466" s="12">
        <v>0</v>
      </c>
      <c r="N466" s="12"/>
      <c r="O466" s="12">
        <v>0</v>
      </c>
      <c r="P466" s="12">
        <v>100</v>
      </c>
      <c r="Q466" s="12">
        <v>0</v>
      </c>
      <c r="R466" s="12">
        <v>0</v>
      </c>
      <c r="S466" s="9">
        <v>0</v>
      </c>
      <c r="T466" s="12">
        <v>0</v>
      </c>
      <c r="U466" s="12">
        <v>0</v>
      </c>
      <c r="V466" s="12">
        <v>0</v>
      </c>
      <c r="W466" s="12"/>
      <c r="X466" s="6">
        <v>0</v>
      </c>
      <c r="Y466" s="6">
        <v>0</v>
      </c>
      <c r="Z466" s="6"/>
      <c r="AA466" s="6"/>
      <c r="AB466" s="6">
        <v>0</v>
      </c>
      <c r="AC466" s="6">
        <v>0</v>
      </c>
      <c r="AD466" s="6">
        <v>0</v>
      </c>
      <c r="AE466" s="6">
        <v>0</v>
      </c>
      <c r="AF466" s="6"/>
      <c r="AG466" s="6"/>
      <c r="AH466" s="6"/>
      <c r="AI466" s="6">
        <f t="shared" si="23"/>
        <v>183.6</v>
      </c>
      <c r="AJ466" s="10" t="s">
        <v>239</v>
      </c>
    </row>
    <row r="467" spans="1:36" hidden="1" x14ac:dyDescent="0.3">
      <c r="A467" s="10" t="s">
        <v>206</v>
      </c>
      <c r="B467" s="10" t="s">
        <v>301</v>
      </c>
      <c r="C467" s="10" t="s">
        <v>293</v>
      </c>
      <c r="D467" s="10" t="s">
        <v>32</v>
      </c>
      <c r="E467" s="10">
        <v>2019</v>
      </c>
      <c r="F467" s="11">
        <v>1.5</v>
      </c>
      <c r="G467" s="5">
        <v>0</v>
      </c>
      <c r="H467" s="5"/>
      <c r="I467" s="5"/>
      <c r="J467" s="12">
        <v>0</v>
      </c>
      <c r="K467" s="11">
        <v>0</v>
      </c>
      <c r="L467" s="12">
        <v>0</v>
      </c>
      <c r="M467" s="12">
        <v>0</v>
      </c>
      <c r="N467" s="12"/>
      <c r="O467" s="12">
        <v>0</v>
      </c>
      <c r="P467" s="12">
        <v>0</v>
      </c>
      <c r="Q467" s="11">
        <v>0</v>
      </c>
      <c r="R467" s="12">
        <v>0</v>
      </c>
      <c r="S467" s="12">
        <v>0</v>
      </c>
      <c r="T467" s="12">
        <v>0</v>
      </c>
      <c r="U467" s="12">
        <v>0</v>
      </c>
      <c r="V467" s="12">
        <v>0</v>
      </c>
      <c r="W467" s="12"/>
      <c r="X467" s="12">
        <v>0</v>
      </c>
      <c r="Y467" s="12">
        <v>0</v>
      </c>
      <c r="Z467" s="12"/>
      <c r="AA467" s="12"/>
      <c r="AB467" s="12">
        <v>0</v>
      </c>
      <c r="AC467" s="12">
        <v>0</v>
      </c>
      <c r="AD467" s="11">
        <v>0</v>
      </c>
      <c r="AE467" s="12">
        <v>0</v>
      </c>
      <c r="AF467" s="12"/>
      <c r="AG467" s="12"/>
      <c r="AH467" s="12"/>
      <c r="AI467" s="6">
        <f t="shared" si="23"/>
        <v>1.5</v>
      </c>
      <c r="AJ467" s="10" t="s">
        <v>294</v>
      </c>
    </row>
    <row r="468" spans="1:36" ht="31.2" hidden="1" x14ac:dyDescent="0.3">
      <c r="A468" s="10" t="s">
        <v>206</v>
      </c>
      <c r="B468" s="10" t="s">
        <v>298</v>
      </c>
      <c r="C468" s="10" t="s">
        <v>293</v>
      </c>
      <c r="D468" s="10" t="s">
        <v>32</v>
      </c>
      <c r="E468" s="10">
        <v>2019</v>
      </c>
      <c r="F468" s="11">
        <v>0</v>
      </c>
      <c r="G468" s="5">
        <v>0</v>
      </c>
      <c r="H468" s="5"/>
      <c r="I468" s="5"/>
      <c r="J468" s="12">
        <v>0</v>
      </c>
      <c r="K468" s="11">
        <v>0</v>
      </c>
      <c r="L468" s="12">
        <v>0</v>
      </c>
      <c r="M468" s="12">
        <v>0</v>
      </c>
      <c r="N468" s="12"/>
      <c r="O468" s="12">
        <v>0</v>
      </c>
      <c r="P468" s="12">
        <v>12</v>
      </c>
      <c r="Q468" s="11">
        <v>0</v>
      </c>
      <c r="R468" s="12">
        <v>0</v>
      </c>
      <c r="S468" s="12">
        <v>0</v>
      </c>
      <c r="T468" s="12">
        <v>0</v>
      </c>
      <c r="U468" s="12">
        <v>0</v>
      </c>
      <c r="V468" s="12">
        <v>0</v>
      </c>
      <c r="W468" s="12"/>
      <c r="X468" s="12">
        <v>0</v>
      </c>
      <c r="Y468" s="12">
        <v>0</v>
      </c>
      <c r="Z468" s="12"/>
      <c r="AA468" s="12"/>
      <c r="AB468" s="12">
        <v>0</v>
      </c>
      <c r="AC468" s="12">
        <v>0</v>
      </c>
      <c r="AD468" s="11">
        <v>0</v>
      </c>
      <c r="AE468" s="12">
        <v>0</v>
      </c>
      <c r="AF468" s="12"/>
      <c r="AG468" s="12"/>
      <c r="AH468" s="12"/>
      <c r="AI468" s="6">
        <f t="shared" si="23"/>
        <v>12</v>
      </c>
      <c r="AJ468" s="10" t="s">
        <v>29</v>
      </c>
    </row>
    <row r="469" spans="1:36" ht="31.2" x14ac:dyDescent="0.3">
      <c r="A469" s="10" t="s">
        <v>45</v>
      </c>
      <c r="B469" s="10" t="s">
        <v>380</v>
      </c>
      <c r="C469" s="10" t="s">
        <v>364</v>
      </c>
      <c r="D469" s="10" t="s">
        <v>32</v>
      </c>
      <c r="E469" s="10">
        <v>2020</v>
      </c>
      <c r="F469" s="11">
        <v>0</v>
      </c>
      <c r="G469" s="5">
        <v>0</v>
      </c>
      <c r="H469" s="5">
        <v>0</v>
      </c>
      <c r="I469" s="5">
        <v>0</v>
      </c>
      <c r="J469" s="11">
        <v>0</v>
      </c>
      <c r="K469" s="11">
        <v>0</v>
      </c>
      <c r="L469" s="12">
        <v>0</v>
      </c>
      <c r="M469" s="12">
        <v>22</v>
      </c>
      <c r="N469" s="12">
        <v>0</v>
      </c>
      <c r="O469" s="12">
        <v>0</v>
      </c>
      <c r="P469" s="12">
        <v>0</v>
      </c>
      <c r="Q469" s="11">
        <v>0</v>
      </c>
      <c r="R469" s="12">
        <v>0</v>
      </c>
      <c r="S469" s="12">
        <v>0</v>
      </c>
      <c r="T469" s="12">
        <v>0</v>
      </c>
      <c r="U469" s="12">
        <v>0</v>
      </c>
      <c r="V469" s="12">
        <v>0</v>
      </c>
      <c r="W469" s="12">
        <v>0</v>
      </c>
      <c r="X469" s="12">
        <v>0</v>
      </c>
      <c r="Y469" s="12">
        <v>0</v>
      </c>
      <c r="Z469" s="12">
        <v>0</v>
      </c>
      <c r="AA469" s="12">
        <v>0</v>
      </c>
      <c r="AB469" s="11">
        <v>16.3</v>
      </c>
      <c r="AC469" s="12">
        <v>0</v>
      </c>
      <c r="AD469" s="12">
        <v>0</v>
      </c>
      <c r="AE469" s="12">
        <v>0</v>
      </c>
      <c r="AF469" s="12">
        <v>0</v>
      </c>
      <c r="AG469" s="12">
        <v>0</v>
      </c>
      <c r="AH469" s="12">
        <v>0</v>
      </c>
      <c r="AI469" s="6">
        <f t="shared" si="23"/>
        <v>38.299999999999997</v>
      </c>
      <c r="AJ469" s="10" t="s">
        <v>29</v>
      </c>
    </row>
    <row r="470" spans="1:36" x14ac:dyDescent="0.3">
      <c r="A470" s="2" t="s">
        <v>84</v>
      </c>
      <c r="B470" s="3" t="s">
        <v>90</v>
      </c>
      <c r="C470" s="4" t="s">
        <v>27</v>
      </c>
      <c r="D470" s="4" t="s">
        <v>32</v>
      </c>
      <c r="E470" s="4">
        <v>2016</v>
      </c>
      <c r="F470" s="5">
        <v>0</v>
      </c>
      <c r="G470" s="5">
        <v>0</v>
      </c>
      <c r="H470" s="5">
        <v>0</v>
      </c>
      <c r="I470" s="5">
        <v>0</v>
      </c>
      <c r="J470" s="5">
        <v>7.03</v>
      </c>
      <c r="K470" s="6">
        <v>0</v>
      </c>
      <c r="L470" s="6">
        <v>0</v>
      </c>
      <c r="M470" s="5">
        <v>11.1</v>
      </c>
      <c r="N470" s="12">
        <v>0</v>
      </c>
      <c r="O470" s="5">
        <v>0</v>
      </c>
      <c r="P470" s="5">
        <v>0</v>
      </c>
      <c r="Q470" s="5">
        <v>0</v>
      </c>
      <c r="R470" s="5">
        <v>0</v>
      </c>
      <c r="S470" s="5">
        <v>0</v>
      </c>
      <c r="T470" s="5">
        <v>0</v>
      </c>
      <c r="U470" s="5">
        <v>0</v>
      </c>
      <c r="V470" s="5">
        <v>0</v>
      </c>
      <c r="W470" s="12">
        <v>0</v>
      </c>
      <c r="X470" s="6">
        <v>0</v>
      </c>
      <c r="Y470" s="6">
        <v>0</v>
      </c>
      <c r="Z470" s="12">
        <v>0</v>
      </c>
      <c r="AA470" s="12">
        <v>0</v>
      </c>
      <c r="AB470" s="6">
        <v>0</v>
      </c>
      <c r="AC470" s="6">
        <v>0</v>
      </c>
      <c r="AD470" s="6">
        <v>0</v>
      </c>
      <c r="AE470" s="6">
        <v>0</v>
      </c>
      <c r="AF470" s="12">
        <v>0</v>
      </c>
      <c r="AG470" s="12">
        <v>0</v>
      </c>
      <c r="AH470" s="12">
        <v>0</v>
      </c>
      <c r="AI470" s="6">
        <f>SUM(F470:AH470)</f>
        <v>18.13</v>
      </c>
      <c r="AJ470" s="4" t="s">
        <v>29</v>
      </c>
    </row>
    <row r="471" spans="1:36" ht="31.2" x14ac:dyDescent="0.3">
      <c r="A471" s="10" t="s">
        <v>45</v>
      </c>
      <c r="B471" s="10" t="s">
        <v>379</v>
      </c>
      <c r="C471" s="10" t="s">
        <v>364</v>
      </c>
      <c r="D471" s="10" t="s">
        <v>32</v>
      </c>
      <c r="E471" s="10">
        <v>2020</v>
      </c>
      <c r="F471" s="11">
        <v>0</v>
      </c>
      <c r="G471" s="5">
        <v>0</v>
      </c>
      <c r="H471" s="5">
        <v>0</v>
      </c>
      <c r="I471" s="5">
        <v>0</v>
      </c>
      <c r="J471" s="11">
        <v>0</v>
      </c>
      <c r="K471" s="11">
        <v>0</v>
      </c>
      <c r="L471" s="12">
        <v>0</v>
      </c>
      <c r="M471" s="12">
        <v>47</v>
      </c>
      <c r="N471" s="12">
        <v>0</v>
      </c>
      <c r="O471" s="12">
        <v>0</v>
      </c>
      <c r="P471" s="12">
        <v>0</v>
      </c>
      <c r="Q471" s="11">
        <v>0</v>
      </c>
      <c r="R471" s="12">
        <v>0</v>
      </c>
      <c r="S471" s="12">
        <v>0</v>
      </c>
      <c r="T471" s="12">
        <v>0</v>
      </c>
      <c r="U471" s="12">
        <v>110.3</v>
      </c>
      <c r="V471" s="12">
        <v>0</v>
      </c>
      <c r="W471" s="12">
        <v>0</v>
      </c>
      <c r="X471" s="12">
        <v>0</v>
      </c>
      <c r="Y471" s="12">
        <v>0</v>
      </c>
      <c r="Z471" s="12">
        <v>0</v>
      </c>
      <c r="AA471" s="12">
        <v>0</v>
      </c>
      <c r="AB471" s="11">
        <v>0</v>
      </c>
      <c r="AC471" s="12">
        <v>0</v>
      </c>
      <c r="AD471" s="12">
        <v>0</v>
      </c>
      <c r="AE471" s="12">
        <v>0</v>
      </c>
      <c r="AF471" s="12">
        <v>0</v>
      </c>
      <c r="AG471" s="12">
        <v>0</v>
      </c>
      <c r="AH471" s="12">
        <v>0</v>
      </c>
      <c r="AI471" s="6">
        <f>SUM(F471:AE471)</f>
        <v>157.30000000000001</v>
      </c>
      <c r="AJ471" s="10" t="s">
        <v>29</v>
      </c>
    </row>
    <row r="472" spans="1:36" x14ac:dyDescent="0.3">
      <c r="A472" s="15" t="s">
        <v>45</v>
      </c>
      <c r="B472" s="92" t="s">
        <v>504</v>
      </c>
      <c r="C472" s="10" t="s">
        <v>467</v>
      </c>
      <c r="D472" s="10" t="s">
        <v>32</v>
      </c>
      <c r="E472" s="10">
        <v>2020</v>
      </c>
      <c r="F472" s="15">
        <v>0</v>
      </c>
      <c r="G472" s="15">
        <v>0</v>
      </c>
      <c r="H472" s="15">
        <v>0</v>
      </c>
      <c r="I472" s="15">
        <v>0</v>
      </c>
      <c r="J472" s="15">
        <v>0</v>
      </c>
      <c r="K472" s="15">
        <v>0</v>
      </c>
      <c r="L472" s="15">
        <v>0</v>
      </c>
      <c r="M472" s="15">
        <v>98</v>
      </c>
      <c r="N472" s="12">
        <v>0</v>
      </c>
      <c r="O472" s="15">
        <v>0</v>
      </c>
      <c r="P472" s="15">
        <v>0</v>
      </c>
      <c r="Q472" s="15">
        <v>0</v>
      </c>
      <c r="R472" s="15">
        <v>0</v>
      </c>
      <c r="S472" s="15">
        <v>0</v>
      </c>
      <c r="T472" s="15">
        <v>0</v>
      </c>
      <c r="U472" s="15">
        <v>0</v>
      </c>
      <c r="V472" s="15">
        <v>0</v>
      </c>
      <c r="W472" s="12">
        <v>0</v>
      </c>
      <c r="X472" s="15">
        <v>0</v>
      </c>
      <c r="Y472" s="15">
        <v>0</v>
      </c>
      <c r="Z472" s="10">
        <v>0</v>
      </c>
      <c r="AA472" s="12">
        <v>0</v>
      </c>
      <c r="AB472" s="15">
        <v>0</v>
      </c>
      <c r="AC472" s="15">
        <v>0</v>
      </c>
      <c r="AD472" s="15">
        <v>0</v>
      </c>
      <c r="AE472" s="15">
        <v>0</v>
      </c>
      <c r="AF472" s="6">
        <v>0</v>
      </c>
      <c r="AG472" s="6">
        <v>0</v>
      </c>
      <c r="AH472" s="6">
        <v>0</v>
      </c>
      <c r="AI472" s="6">
        <f>SUM(F472:AE472)</f>
        <v>98</v>
      </c>
      <c r="AJ472" s="15" t="s">
        <v>29</v>
      </c>
    </row>
    <row r="473" spans="1:36" x14ac:dyDescent="0.3">
      <c r="A473" s="15" t="s">
        <v>45</v>
      </c>
      <c r="B473" s="92" t="s">
        <v>639</v>
      </c>
      <c r="C473" s="10" t="s">
        <v>467</v>
      </c>
      <c r="D473" s="10" t="s">
        <v>32</v>
      </c>
      <c r="E473" s="10">
        <v>2018</v>
      </c>
      <c r="F473" s="15">
        <v>0</v>
      </c>
      <c r="G473" s="15">
        <v>0</v>
      </c>
      <c r="H473" s="15">
        <v>0</v>
      </c>
      <c r="I473" s="15">
        <v>0</v>
      </c>
      <c r="J473" s="15">
        <v>0</v>
      </c>
      <c r="K473" s="15">
        <v>0</v>
      </c>
      <c r="L473" s="15">
        <v>0</v>
      </c>
      <c r="M473" s="15">
        <v>82.5</v>
      </c>
      <c r="N473" s="12">
        <v>0</v>
      </c>
      <c r="O473" s="15">
        <v>0</v>
      </c>
      <c r="P473" s="15">
        <v>0</v>
      </c>
      <c r="Q473" s="15">
        <v>0</v>
      </c>
      <c r="R473" s="15">
        <v>0</v>
      </c>
      <c r="S473" s="15">
        <v>0</v>
      </c>
      <c r="T473" s="15">
        <v>0</v>
      </c>
      <c r="U473" s="15">
        <v>0</v>
      </c>
      <c r="V473" s="15">
        <v>0</v>
      </c>
      <c r="W473" s="12">
        <v>0</v>
      </c>
      <c r="X473" s="15">
        <v>0</v>
      </c>
      <c r="Y473" s="15">
        <v>0</v>
      </c>
      <c r="Z473" s="10">
        <v>0</v>
      </c>
      <c r="AA473" s="12">
        <v>0</v>
      </c>
      <c r="AB473" s="15">
        <v>0</v>
      </c>
      <c r="AC473" s="15">
        <v>0</v>
      </c>
      <c r="AD473" s="15">
        <v>0</v>
      </c>
      <c r="AE473" s="15">
        <v>0</v>
      </c>
      <c r="AF473" s="6">
        <v>0</v>
      </c>
      <c r="AG473" s="6">
        <v>0</v>
      </c>
      <c r="AH473" s="6">
        <v>0</v>
      </c>
      <c r="AI473" s="6">
        <f>SUM(F473:AE473)</f>
        <v>82.5</v>
      </c>
      <c r="AJ473" s="15" t="s">
        <v>29</v>
      </c>
    </row>
    <row r="474" spans="1:36" ht="31.2" x14ac:dyDescent="0.3">
      <c r="A474" s="10" t="s">
        <v>95</v>
      </c>
      <c r="B474" s="10" t="s">
        <v>511</v>
      </c>
      <c r="C474" s="10" t="s">
        <v>467</v>
      </c>
      <c r="D474" s="10" t="s">
        <v>32</v>
      </c>
      <c r="E474" s="10">
        <v>2019</v>
      </c>
      <c r="F474" s="11">
        <v>61.5</v>
      </c>
      <c r="G474" s="5">
        <v>0</v>
      </c>
      <c r="H474" s="5">
        <v>0</v>
      </c>
      <c r="I474" s="5">
        <v>0</v>
      </c>
      <c r="J474" s="12">
        <v>0</v>
      </c>
      <c r="K474" s="11">
        <v>0</v>
      </c>
      <c r="L474" s="11">
        <v>0</v>
      </c>
      <c r="M474" s="12">
        <v>0</v>
      </c>
      <c r="N474" s="12">
        <v>0</v>
      </c>
      <c r="O474" s="12">
        <v>0</v>
      </c>
      <c r="P474" s="12">
        <v>0</v>
      </c>
      <c r="Q474" s="12">
        <v>0</v>
      </c>
      <c r="R474" s="12">
        <v>0</v>
      </c>
      <c r="S474" s="9">
        <v>0</v>
      </c>
      <c r="T474" s="12">
        <v>0</v>
      </c>
      <c r="U474" s="12">
        <v>0</v>
      </c>
      <c r="V474" s="12">
        <v>0</v>
      </c>
      <c r="W474" s="12">
        <v>0</v>
      </c>
      <c r="X474" s="6">
        <v>0</v>
      </c>
      <c r="Y474" s="6">
        <v>0</v>
      </c>
      <c r="Z474" s="12">
        <v>0</v>
      </c>
      <c r="AA474" s="12">
        <v>0</v>
      </c>
      <c r="AB474" s="6">
        <v>0</v>
      </c>
      <c r="AC474" s="6">
        <v>0</v>
      </c>
      <c r="AD474" s="6">
        <v>0</v>
      </c>
      <c r="AE474" s="6">
        <v>0</v>
      </c>
      <c r="AF474" s="12">
        <v>0</v>
      </c>
      <c r="AG474" s="12">
        <v>0</v>
      </c>
      <c r="AH474" s="12">
        <v>0</v>
      </c>
      <c r="AI474" s="6">
        <f>SUM(F474:AE474)</f>
        <v>61.5</v>
      </c>
      <c r="AJ474" s="10" t="s">
        <v>512</v>
      </c>
    </row>
    <row r="475" spans="1:36" x14ac:dyDescent="0.3">
      <c r="A475" s="2" t="s">
        <v>84</v>
      </c>
      <c r="B475" s="3" t="s">
        <v>93</v>
      </c>
      <c r="C475" s="4" t="s">
        <v>27</v>
      </c>
      <c r="D475" s="4" t="s">
        <v>32</v>
      </c>
      <c r="E475" s="4">
        <v>2017</v>
      </c>
      <c r="F475" s="5">
        <v>0</v>
      </c>
      <c r="G475" s="5">
        <v>0</v>
      </c>
      <c r="H475" s="5">
        <v>0</v>
      </c>
      <c r="I475" s="5">
        <v>0</v>
      </c>
      <c r="J475" s="5">
        <v>6.2</v>
      </c>
      <c r="K475" s="6">
        <v>0</v>
      </c>
      <c r="L475" s="6">
        <v>0</v>
      </c>
      <c r="M475" s="5">
        <v>9.3000000000000007</v>
      </c>
      <c r="N475" s="12">
        <v>0</v>
      </c>
      <c r="O475" s="5">
        <v>0</v>
      </c>
      <c r="P475" s="5">
        <v>0</v>
      </c>
      <c r="Q475" s="5">
        <v>0</v>
      </c>
      <c r="R475" s="5">
        <v>0</v>
      </c>
      <c r="S475" s="5">
        <v>0</v>
      </c>
      <c r="T475" s="5">
        <v>0</v>
      </c>
      <c r="U475" s="5">
        <v>0</v>
      </c>
      <c r="V475" s="5">
        <v>0</v>
      </c>
      <c r="W475" s="12">
        <v>0</v>
      </c>
      <c r="X475" s="6">
        <v>0</v>
      </c>
      <c r="Y475" s="6">
        <v>0</v>
      </c>
      <c r="Z475" s="12">
        <v>0</v>
      </c>
      <c r="AA475" s="12">
        <v>0</v>
      </c>
      <c r="AB475" s="6">
        <v>0</v>
      </c>
      <c r="AC475" s="6">
        <v>0</v>
      </c>
      <c r="AD475" s="6">
        <v>0</v>
      </c>
      <c r="AE475" s="6">
        <v>0</v>
      </c>
      <c r="AF475" s="12">
        <v>0</v>
      </c>
      <c r="AG475" s="12">
        <v>0</v>
      </c>
      <c r="AH475" s="12">
        <v>0</v>
      </c>
      <c r="AI475" s="6">
        <f>SUM(F475:AH475)</f>
        <v>15.5</v>
      </c>
      <c r="AJ475" s="4" t="s">
        <v>29</v>
      </c>
    </row>
    <row r="476" spans="1:36" ht="31.2" hidden="1" x14ac:dyDescent="0.3">
      <c r="A476" s="10" t="s">
        <v>147</v>
      </c>
      <c r="B476" s="10" t="s">
        <v>547</v>
      </c>
      <c r="C476" s="10" t="s">
        <v>467</v>
      </c>
      <c r="D476" s="10" t="s">
        <v>32</v>
      </c>
      <c r="E476" s="10">
        <v>2021</v>
      </c>
      <c r="F476" s="11">
        <v>337.08</v>
      </c>
      <c r="G476" s="5">
        <v>0</v>
      </c>
      <c r="H476" s="5"/>
      <c r="I476" s="5"/>
      <c r="J476" s="12">
        <v>0</v>
      </c>
      <c r="K476" s="11">
        <v>0</v>
      </c>
      <c r="L476" s="11">
        <v>0</v>
      </c>
      <c r="M476" s="12">
        <v>0</v>
      </c>
      <c r="N476" s="12"/>
      <c r="O476" s="12">
        <v>0</v>
      </c>
      <c r="P476" s="12">
        <v>0</v>
      </c>
      <c r="Q476" s="12">
        <v>0</v>
      </c>
      <c r="R476" s="12">
        <v>0</v>
      </c>
      <c r="S476" s="9">
        <v>0</v>
      </c>
      <c r="T476" s="12">
        <v>0</v>
      </c>
      <c r="U476" s="12">
        <v>0</v>
      </c>
      <c r="V476" s="12">
        <v>0</v>
      </c>
      <c r="W476" s="12"/>
      <c r="X476" s="6">
        <v>0</v>
      </c>
      <c r="Y476" s="6">
        <v>0</v>
      </c>
      <c r="Z476" s="6"/>
      <c r="AA476" s="6"/>
      <c r="AB476" s="6">
        <v>0</v>
      </c>
      <c r="AC476" s="6">
        <v>0</v>
      </c>
      <c r="AD476" s="6">
        <v>0</v>
      </c>
      <c r="AE476" s="6">
        <v>0</v>
      </c>
      <c r="AF476" s="6"/>
      <c r="AG476" s="6"/>
      <c r="AH476" s="6"/>
      <c r="AI476" s="6">
        <f>SUM(F476:AE476)</f>
        <v>337.08</v>
      </c>
      <c r="AJ476" s="10" t="s">
        <v>548</v>
      </c>
    </row>
    <row r="477" spans="1:36" ht="26.4" x14ac:dyDescent="0.3">
      <c r="A477" s="2" t="s">
        <v>185</v>
      </c>
      <c r="B477" s="7" t="s">
        <v>196</v>
      </c>
      <c r="C477" s="8" t="s">
        <v>27</v>
      </c>
      <c r="D477" s="8" t="s">
        <v>32</v>
      </c>
      <c r="E477" s="8">
        <v>2019</v>
      </c>
      <c r="F477" s="9">
        <v>15.31</v>
      </c>
      <c r="G477" s="5">
        <v>0</v>
      </c>
      <c r="H477" s="5">
        <v>0</v>
      </c>
      <c r="I477" s="5">
        <v>0</v>
      </c>
      <c r="J477" s="9">
        <v>0</v>
      </c>
      <c r="K477" s="6">
        <v>0</v>
      </c>
      <c r="L477" s="6">
        <v>0</v>
      </c>
      <c r="M477" s="9">
        <v>0</v>
      </c>
      <c r="N477" s="12">
        <v>0</v>
      </c>
      <c r="O477" s="9">
        <v>0</v>
      </c>
      <c r="P477" s="9">
        <v>0</v>
      </c>
      <c r="Q477" s="9">
        <v>0</v>
      </c>
      <c r="R477" s="9">
        <v>0</v>
      </c>
      <c r="S477" s="9">
        <v>0</v>
      </c>
      <c r="T477" s="9">
        <v>0</v>
      </c>
      <c r="U477" s="9">
        <v>0</v>
      </c>
      <c r="V477" s="9">
        <v>0</v>
      </c>
      <c r="W477" s="12">
        <v>0</v>
      </c>
      <c r="X477" s="6">
        <v>0</v>
      </c>
      <c r="Y477" s="6">
        <v>0</v>
      </c>
      <c r="Z477" s="12">
        <v>0</v>
      </c>
      <c r="AA477" s="12">
        <v>0</v>
      </c>
      <c r="AB477" s="6">
        <v>0</v>
      </c>
      <c r="AC477" s="6">
        <v>0</v>
      </c>
      <c r="AD477" s="6">
        <v>0</v>
      </c>
      <c r="AE477" s="6">
        <v>0</v>
      </c>
      <c r="AF477" s="12">
        <v>0</v>
      </c>
      <c r="AG477" s="12">
        <v>0</v>
      </c>
      <c r="AH477" s="12">
        <v>0</v>
      </c>
      <c r="AI477" s="6">
        <f>SUM(F477:AH477)</f>
        <v>15.31</v>
      </c>
      <c r="AJ477" s="8" t="s">
        <v>29</v>
      </c>
    </row>
    <row r="478" spans="1:36" ht="31.2" hidden="1" x14ac:dyDescent="0.3">
      <c r="A478" s="28" t="s">
        <v>45</v>
      </c>
      <c r="B478" s="29" t="s">
        <v>676</v>
      </c>
      <c r="C478" s="27" t="s">
        <v>293</v>
      </c>
      <c r="D478" s="28" t="s">
        <v>32</v>
      </c>
      <c r="E478" s="28">
        <v>2020</v>
      </c>
      <c r="F478" s="28">
        <v>100</v>
      </c>
      <c r="G478" s="28">
        <v>0</v>
      </c>
      <c r="H478" s="28">
        <v>0</v>
      </c>
      <c r="I478" s="28">
        <v>0</v>
      </c>
      <c r="J478" s="28">
        <v>0</v>
      </c>
      <c r="K478" s="28">
        <v>0</v>
      </c>
      <c r="L478" s="28">
        <v>0</v>
      </c>
      <c r="M478" s="28">
        <v>0</v>
      </c>
      <c r="N478" s="28">
        <v>0</v>
      </c>
      <c r="O478" s="28">
        <v>0</v>
      </c>
      <c r="P478" s="28">
        <v>0</v>
      </c>
      <c r="Q478" s="28">
        <v>0</v>
      </c>
      <c r="R478" s="28">
        <v>0</v>
      </c>
      <c r="S478" s="28">
        <v>0</v>
      </c>
      <c r="T478" s="28">
        <v>0</v>
      </c>
      <c r="U478" s="28">
        <v>3</v>
      </c>
      <c r="V478" s="28">
        <v>0</v>
      </c>
      <c r="W478" s="30">
        <v>0</v>
      </c>
      <c r="X478" s="28">
        <v>0</v>
      </c>
      <c r="Y478" s="28">
        <v>0</v>
      </c>
      <c r="Z478" s="27">
        <v>0</v>
      </c>
      <c r="AA478" s="28">
        <v>0</v>
      </c>
      <c r="AB478" s="28">
        <v>0</v>
      </c>
      <c r="AC478" s="28">
        <v>0</v>
      </c>
      <c r="AD478" s="28">
        <v>0</v>
      </c>
      <c r="AE478" s="28">
        <v>0</v>
      </c>
      <c r="AF478" s="26">
        <v>0</v>
      </c>
      <c r="AG478" s="26">
        <v>0</v>
      </c>
      <c r="AH478" s="26">
        <v>0</v>
      </c>
      <c r="AI478" s="28">
        <f t="shared" ref="AI478:AI486" si="24">SUM(F478:AE478)</f>
        <v>103</v>
      </c>
      <c r="AJ478" s="28" t="s">
        <v>239</v>
      </c>
    </row>
    <row r="479" spans="1:36" ht="46.8" x14ac:dyDescent="0.3">
      <c r="A479" s="10" t="s">
        <v>95</v>
      </c>
      <c r="B479" s="10" t="s">
        <v>523</v>
      </c>
      <c r="C479" s="10" t="s">
        <v>467</v>
      </c>
      <c r="D479" s="10" t="s">
        <v>28</v>
      </c>
      <c r="E479" s="10">
        <v>2017</v>
      </c>
      <c r="F479" s="11">
        <v>0</v>
      </c>
      <c r="G479" s="5">
        <v>0</v>
      </c>
      <c r="H479" s="5">
        <v>0</v>
      </c>
      <c r="I479" s="5">
        <v>0</v>
      </c>
      <c r="J479" s="12">
        <v>0</v>
      </c>
      <c r="K479" s="11">
        <v>55.8</v>
      </c>
      <c r="L479" s="11">
        <v>0</v>
      </c>
      <c r="M479" s="12">
        <v>0</v>
      </c>
      <c r="N479" s="12">
        <v>0</v>
      </c>
      <c r="O479" s="12">
        <v>0</v>
      </c>
      <c r="P479" s="12">
        <v>0</v>
      </c>
      <c r="Q479" s="12">
        <v>0</v>
      </c>
      <c r="R479" s="12">
        <v>0</v>
      </c>
      <c r="S479" s="9">
        <v>0</v>
      </c>
      <c r="T479" s="12">
        <v>0</v>
      </c>
      <c r="U479" s="12">
        <v>0</v>
      </c>
      <c r="V479" s="12">
        <v>0</v>
      </c>
      <c r="W479" s="12">
        <v>0</v>
      </c>
      <c r="X479" s="6">
        <v>0</v>
      </c>
      <c r="Y479" s="6">
        <v>0</v>
      </c>
      <c r="Z479" s="12">
        <v>0</v>
      </c>
      <c r="AA479" s="12">
        <v>0</v>
      </c>
      <c r="AB479" s="6">
        <v>0</v>
      </c>
      <c r="AC479" s="6">
        <v>0</v>
      </c>
      <c r="AD479" s="6">
        <v>0</v>
      </c>
      <c r="AE479" s="6">
        <v>0</v>
      </c>
      <c r="AF479" s="12">
        <v>0</v>
      </c>
      <c r="AG479" s="12">
        <v>0</v>
      </c>
      <c r="AH479" s="12">
        <v>0</v>
      </c>
      <c r="AI479" s="6">
        <f t="shared" si="24"/>
        <v>55.8</v>
      </c>
      <c r="AJ479" s="10" t="s">
        <v>29</v>
      </c>
    </row>
    <row r="480" spans="1:36" x14ac:dyDescent="0.3">
      <c r="A480" s="15" t="s">
        <v>704</v>
      </c>
      <c r="B480" s="15" t="s">
        <v>619</v>
      </c>
      <c r="C480" s="10" t="s">
        <v>364</v>
      </c>
      <c r="D480" s="10" t="s">
        <v>32</v>
      </c>
      <c r="E480" s="10">
        <v>2020</v>
      </c>
      <c r="F480" s="15">
        <v>105</v>
      </c>
      <c r="G480" s="15">
        <v>0</v>
      </c>
      <c r="H480" s="15">
        <v>0</v>
      </c>
      <c r="I480" s="15">
        <v>0</v>
      </c>
      <c r="J480" s="15">
        <v>0</v>
      </c>
      <c r="K480" s="15">
        <v>0</v>
      </c>
      <c r="L480" s="15">
        <v>0</v>
      </c>
      <c r="M480" s="15">
        <v>0</v>
      </c>
      <c r="N480" s="12">
        <v>0</v>
      </c>
      <c r="O480" s="15">
        <v>0</v>
      </c>
      <c r="P480" s="15">
        <v>0</v>
      </c>
      <c r="Q480" s="15">
        <v>0</v>
      </c>
      <c r="R480" s="15">
        <v>0</v>
      </c>
      <c r="S480" s="15">
        <v>0</v>
      </c>
      <c r="T480" s="15">
        <v>0</v>
      </c>
      <c r="U480" s="15">
        <v>0</v>
      </c>
      <c r="V480" s="15">
        <v>0</v>
      </c>
      <c r="W480" s="12">
        <v>0</v>
      </c>
      <c r="X480" s="15">
        <v>0</v>
      </c>
      <c r="Y480" s="15">
        <v>0</v>
      </c>
      <c r="Z480" s="10">
        <v>0</v>
      </c>
      <c r="AA480" s="12">
        <v>0</v>
      </c>
      <c r="AB480" s="15">
        <v>0</v>
      </c>
      <c r="AC480" s="15">
        <v>0</v>
      </c>
      <c r="AD480" s="15">
        <v>0</v>
      </c>
      <c r="AE480" s="15">
        <v>0</v>
      </c>
      <c r="AF480" s="6">
        <v>0</v>
      </c>
      <c r="AG480" s="6">
        <v>0</v>
      </c>
      <c r="AH480" s="6">
        <v>0</v>
      </c>
      <c r="AI480" s="6">
        <f t="shared" si="24"/>
        <v>105</v>
      </c>
      <c r="AJ480" s="15" t="s">
        <v>209</v>
      </c>
    </row>
    <row r="481" spans="1:36" x14ac:dyDescent="0.3">
      <c r="A481" s="15" t="s">
        <v>185</v>
      </c>
      <c r="B481" s="92" t="s">
        <v>640</v>
      </c>
      <c r="C481" s="10" t="s">
        <v>467</v>
      </c>
      <c r="D481" s="10" t="s">
        <v>32</v>
      </c>
      <c r="E481" s="10">
        <v>2020</v>
      </c>
      <c r="F481" s="15">
        <v>0</v>
      </c>
      <c r="G481" s="15">
        <v>0</v>
      </c>
      <c r="H481" s="15">
        <v>52</v>
      </c>
      <c r="I481" s="15">
        <v>0</v>
      </c>
      <c r="J481" s="15">
        <v>0</v>
      </c>
      <c r="K481" s="15">
        <v>0</v>
      </c>
      <c r="L481" s="15">
        <v>0</v>
      </c>
      <c r="M481" s="15">
        <v>0</v>
      </c>
      <c r="N481" s="12">
        <v>0</v>
      </c>
      <c r="O481" s="15">
        <v>0</v>
      </c>
      <c r="P481" s="15">
        <v>0</v>
      </c>
      <c r="Q481" s="15">
        <v>0</v>
      </c>
      <c r="R481" s="15">
        <v>0</v>
      </c>
      <c r="S481" s="15">
        <v>0</v>
      </c>
      <c r="T481" s="15">
        <v>0</v>
      </c>
      <c r="U481" s="15">
        <v>0</v>
      </c>
      <c r="V481" s="15">
        <v>0</v>
      </c>
      <c r="W481" s="12">
        <v>0</v>
      </c>
      <c r="X481" s="15">
        <v>0</v>
      </c>
      <c r="Y481" s="15">
        <v>0</v>
      </c>
      <c r="Z481" s="10">
        <v>0</v>
      </c>
      <c r="AA481" s="12">
        <v>0</v>
      </c>
      <c r="AB481" s="15">
        <v>0</v>
      </c>
      <c r="AC481" s="15">
        <v>0</v>
      </c>
      <c r="AD481" s="15">
        <v>0</v>
      </c>
      <c r="AE481" s="15">
        <v>0</v>
      </c>
      <c r="AF481" s="6">
        <v>0</v>
      </c>
      <c r="AG481" s="6">
        <v>0</v>
      </c>
      <c r="AH481" s="6">
        <v>0</v>
      </c>
      <c r="AI481" s="6">
        <f t="shared" si="24"/>
        <v>52</v>
      </c>
      <c r="AJ481" s="15" t="s">
        <v>29</v>
      </c>
    </row>
    <row r="482" spans="1:36" ht="31.2" x14ac:dyDescent="0.3">
      <c r="A482" s="10" t="s">
        <v>84</v>
      </c>
      <c r="B482" s="10" t="s">
        <v>508</v>
      </c>
      <c r="C482" s="10" t="s">
        <v>467</v>
      </c>
      <c r="D482" s="10" t="s">
        <v>40</v>
      </c>
      <c r="E482" s="10">
        <v>2018</v>
      </c>
      <c r="F482" s="11">
        <v>0</v>
      </c>
      <c r="G482" s="5">
        <v>0</v>
      </c>
      <c r="H482" s="5">
        <v>0</v>
      </c>
      <c r="I482" s="5">
        <v>0</v>
      </c>
      <c r="J482" s="12">
        <v>0</v>
      </c>
      <c r="K482" s="11">
        <v>0</v>
      </c>
      <c r="L482" s="11">
        <v>0</v>
      </c>
      <c r="M482" s="12">
        <v>50</v>
      </c>
      <c r="N482" s="12">
        <v>0</v>
      </c>
      <c r="O482" s="12">
        <v>0</v>
      </c>
      <c r="P482" s="12">
        <v>0</v>
      </c>
      <c r="Q482" s="12">
        <v>0</v>
      </c>
      <c r="R482" s="12">
        <v>0</v>
      </c>
      <c r="S482" s="9">
        <v>0</v>
      </c>
      <c r="T482" s="12">
        <v>0</v>
      </c>
      <c r="U482" s="12">
        <v>0</v>
      </c>
      <c r="V482" s="12">
        <v>0</v>
      </c>
      <c r="W482" s="12">
        <v>0</v>
      </c>
      <c r="X482" s="6">
        <v>0</v>
      </c>
      <c r="Y482" s="6">
        <v>0</v>
      </c>
      <c r="Z482" s="12">
        <v>0</v>
      </c>
      <c r="AA482" s="12">
        <v>0</v>
      </c>
      <c r="AB482" s="6">
        <v>0</v>
      </c>
      <c r="AC482" s="6">
        <v>0</v>
      </c>
      <c r="AD482" s="6">
        <v>0</v>
      </c>
      <c r="AE482" s="6">
        <v>0</v>
      </c>
      <c r="AF482" s="12">
        <v>0</v>
      </c>
      <c r="AG482" s="12">
        <v>0</v>
      </c>
      <c r="AH482" s="12">
        <v>0</v>
      </c>
      <c r="AI482" s="6">
        <f t="shared" si="24"/>
        <v>50</v>
      </c>
      <c r="AJ482" s="10" t="s">
        <v>29</v>
      </c>
    </row>
    <row r="483" spans="1:36" ht="62.4" hidden="1" x14ac:dyDescent="0.3">
      <c r="A483" s="10" t="s">
        <v>147</v>
      </c>
      <c r="B483" s="10" t="s">
        <v>555</v>
      </c>
      <c r="C483" s="10" t="s">
        <v>467</v>
      </c>
      <c r="D483" s="10" t="s">
        <v>28</v>
      </c>
      <c r="E483" s="10">
        <v>2015</v>
      </c>
      <c r="F483" s="11">
        <v>0</v>
      </c>
      <c r="G483" s="5">
        <v>0</v>
      </c>
      <c r="H483" s="5"/>
      <c r="I483" s="5"/>
      <c r="J483" s="12">
        <v>0</v>
      </c>
      <c r="K483" s="11">
        <v>0</v>
      </c>
      <c r="L483" s="11">
        <v>0</v>
      </c>
      <c r="M483" s="12">
        <v>0</v>
      </c>
      <c r="N483" s="12"/>
      <c r="O483" s="12">
        <v>0</v>
      </c>
      <c r="P483" s="12">
        <v>0</v>
      </c>
      <c r="Q483" s="12">
        <v>0</v>
      </c>
      <c r="R483" s="12">
        <v>0</v>
      </c>
      <c r="S483" s="9">
        <v>0</v>
      </c>
      <c r="T483" s="12">
        <v>0</v>
      </c>
      <c r="U483" s="12">
        <v>0</v>
      </c>
      <c r="V483" s="12">
        <v>0</v>
      </c>
      <c r="W483" s="12"/>
      <c r="X483" s="6">
        <v>0</v>
      </c>
      <c r="Y483" s="6">
        <v>0</v>
      </c>
      <c r="Z483" s="6"/>
      <c r="AA483" s="6"/>
      <c r="AB483" s="6">
        <v>0</v>
      </c>
      <c r="AC483" s="6">
        <v>0</v>
      </c>
      <c r="AD483" s="6">
        <v>0</v>
      </c>
      <c r="AE483" s="6">
        <v>0</v>
      </c>
      <c r="AF483" s="6"/>
      <c r="AG483" s="6"/>
      <c r="AH483" s="6"/>
      <c r="AI483" s="6">
        <f t="shared" si="24"/>
        <v>0</v>
      </c>
      <c r="AJ483" s="10" t="s">
        <v>66</v>
      </c>
    </row>
    <row r="484" spans="1:36" ht="31.2" hidden="1" x14ac:dyDescent="0.3">
      <c r="A484" s="10" t="s">
        <v>75</v>
      </c>
      <c r="B484" s="10" t="s">
        <v>452</v>
      </c>
      <c r="C484" s="10" t="s">
        <v>446</v>
      </c>
      <c r="D484" s="10" t="s">
        <v>32</v>
      </c>
      <c r="E484" s="10">
        <v>2020</v>
      </c>
      <c r="F484" s="12">
        <v>0.75</v>
      </c>
      <c r="G484" s="5">
        <v>0</v>
      </c>
      <c r="H484" s="5">
        <v>0</v>
      </c>
      <c r="I484" s="5">
        <v>0</v>
      </c>
      <c r="J484" s="12">
        <v>0</v>
      </c>
      <c r="K484" s="11">
        <v>0</v>
      </c>
      <c r="L484" s="12">
        <v>0</v>
      </c>
      <c r="M484" s="12">
        <v>0</v>
      </c>
      <c r="N484" s="12">
        <v>0</v>
      </c>
      <c r="O484" s="12">
        <v>0</v>
      </c>
      <c r="P484" s="12">
        <v>0</v>
      </c>
      <c r="Q484" s="12">
        <v>0</v>
      </c>
      <c r="R484" s="12">
        <v>0</v>
      </c>
      <c r="S484" s="12">
        <v>0</v>
      </c>
      <c r="T484" s="12">
        <v>0</v>
      </c>
      <c r="U484" s="12">
        <v>0</v>
      </c>
      <c r="V484" s="12">
        <v>0</v>
      </c>
      <c r="W484" s="12">
        <v>0</v>
      </c>
      <c r="X484" s="12">
        <v>0</v>
      </c>
      <c r="Y484" s="12">
        <v>0</v>
      </c>
      <c r="Z484" s="12">
        <v>0</v>
      </c>
      <c r="AA484" s="12">
        <v>0</v>
      </c>
      <c r="AB484" s="12">
        <v>0</v>
      </c>
      <c r="AC484" s="12">
        <v>0</v>
      </c>
      <c r="AD484" s="12">
        <v>0</v>
      </c>
      <c r="AE484" s="12">
        <v>0</v>
      </c>
      <c r="AF484" s="12">
        <v>0</v>
      </c>
      <c r="AG484" s="12">
        <v>0</v>
      </c>
      <c r="AH484" s="12">
        <v>0</v>
      </c>
      <c r="AI484" s="6">
        <f t="shared" si="24"/>
        <v>0.75</v>
      </c>
      <c r="AJ484" s="10" t="s">
        <v>294</v>
      </c>
    </row>
    <row r="485" spans="1:36" ht="31.2" x14ac:dyDescent="0.3">
      <c r="A485" s="10" t="s">
        <v>45</v>
      </c>
      <c r="B485" s="10" t="s">
        <v>383</v>
      </c>
      <c r="C485" s="10" t="s">
        <v>364</v>
      </c>
      <c r="D485" s="10" t="s">
        <v>32</v>
      </c>
      <c r="E485" s="10">
        <v>2020</v>
      </c>
      <c r="F485" s="11">
        <v>0</v>
      </c>
      <c r="G485" s="5">
        <v>0</v>
      </c>
      <c r="H485" s="5">
        <v>0</v>
      </c>
      <c r="I485" s="5">
        <v>0</v>
      </c>
      <c r="J485" s="11">
        <v>305.10000000000002</v>
      </c>
      <c r="K485" s="11">
        <v>0</v>
      </c>
      <c r="L485" s="12">
        <v>0</v>
      </c>
      <c r="M485" s="12">
        <v>0</v>
      </c>
      <c r="N485" s="12">
        <v>0</v>
      </c>
      <c r="O485" s="12">
        <v>0</v>
      </c>
      <c r="P485" s="12">
        <v>134</v>
      </c>
      <c r="Q485" s="11">
        <v>0</v>
      </c>
      <c r="R485" s="12">
        <v>0</v>
      </c>
      <c r="S485" s="12">
        <v>0</v>
      </c>
      <c r="T485" s="12">
        <v>0</v>
      </c>
      <c r="U485" s="12">
        <v>0</v>
      </c>
      <c r="V485" s="12">
        <v>0</v>
      </c>
      <c r="W485" s="12">
        <v>0</v>
      </c>
      <c r="X485" s="12">
        <v>0</v>
      </c>
      <c r="Y485" s="12">
        <v>0</v>
      </c>
      <c r="Z485" s="12">
        <v>0</v>
      </c>
      <c r="AA485" s="12">
        <v>0</v>
      </c>
      <c r="AB485" s="11">
        <v>0</v>
      </c>
      <c r="AC485" s="12">
        <v>0</v>
      </c>
      <c r="AD485" s="12">
        <v>0</v>
      </c>
      <c r="AE485" s="12">
        <v>0</v>
      </c>
      <c r="AF485" s="12">
        <v>0</v>
      </c>
      <c r="AG485" s="12">
        <v>0</v>
      </c>
      <c r="AH485" s="12">
        <v>0</v>
      </c>
      <c r="AI485" s="6">
        <f t="shared" si="24"/>
        <v>439.1</v>
      </c>
      <c r="AJ485" s="10" t="s">
        <v>58</v>
      </c>
    </row>
    <row r="486" spans="1:36" ht="31.2" hidden="1" x14ac:dyDescent="0.3">
      <c r="A486" s="10" t="s">
        <v>75</v>
      </c>
      <c r="B486" s="10" t="s">
        <v>394</v>
      </c>
      <c r="C486" s="10" t="s">
        <v>364</v>
      </c>
      <c r="D486" s="10" t="s">
        <v>32</v>
      </c>
      <c r="E486" s="10">
        <v>2013</v>
      </c>
      <c r="F486" s="11">
        <v>0</v>
      </c>
      <c r="G486" s="5">
        <v>0</v>
      </c>
      <c r="H486" s="5">
        <v>0</v>
      </c>
      <c r="I486" s="5">
        <v>0</v>
      </c>
      <c r="J486" s="11">
        <v>0</v>
      </c>
      <c r="K486" s="11">
        <v>0</v>
      </c>
      <c r="L486" s="12">
        <v>0</v>
      </c>
      <c r="M486" s="12">
        <v>0</v>
      </c>
      <c r="N486" s="12">
        <v>0</v>
      </c>
      <c r="O486" s="12">
        <v>0</v>
      </c>
      <c r="P486" s="12">
        <v>0</v>
      </c>
      <c r="Q486" s="11">
        <v>0</v>
      </c>
      <c r="R486" s="12">
        <v>0</v>
      </c>
      <c r="S486" s="12">
        <v>0</v>
      </c>
      <c r="T486" s="12">
        <v>0</v>
      </c>
      <c r="U486" s="12">
        <v>100</v>
      </c>
      <c r="V486" s="12">
        <v>0</v>
      </c>
      <c r="W486" s="12">
        <v>0</v>
      </c>
      <c r="X486" s="12">
        <v>0</v>
      </c>
      <c r="Y486" s="12">
        <v>0</v>
      </c>
      <c r="Z486" s="12">
        <v>0</v>
      </c>
      <c r="AA486" s="12">
        <v>0</v>
      </c>
      <c r="AB486" s="11">
        <v>0</v>
      </c>
      <c r="AC486" s="12">
        <v>0</v>
      </c>
      <c r="AD486" s="12">
        <v>0</v>
      </c>
      <c r="AE486" s="12">
        <v>0</v>
      </c>
      <c r="AF486" s="12">
        <v>0</v>
      </c>
      <c r="AG486" s="12">
        <v>0</v>
      </c>
      <c r="AH486" s="12">
        <v>0</v>
      </c>
      <c r="AI486" s="6">
        <f t="shared" si="24"/>
        <v>100</v>
      </c>
      <c r="AJ486" s="10" t="s">
        <v>66</v>
      </c>
    </row>
    <row r="487" spans="1:36" x14ac:dyDescent="0.3">
      <c r="A487" s="2" t="s">
        <v>36</v>
      </c>
      <c r="B487" s="3" t="s">
        <v>44</v>
      </c>
      <c r="C487" s="4" t="s">
        <v>27</v>
      </c>
      <c r="D487" s="4" t="s">
        <v>40</v>
      </c>
      <c r="E487" s="4">
        <v>2020</v>
      </c>
      <c r="F487" s="5">
        <v>0</v>
      </c>
      <c r="G487" s="5">
        <v>0</v>
      </c>
      <c r="H487" s="5">
        <v>0</v>
      </c>
      <c r="I487" s="5">
        <v>0</v>
      </c>
      <c r="J487" s="5">
        <v>0</v>
      </c>
      <c r="K487" s="6">
        <v>0</v>
      </c>
      <c r="L487" s="6">
        <v>0</v>
      </c>
      <c r="M487" s="5">
        <v>9.0269999999999992</v>
      </c>
      <c r="N487" s="12">
        <v>0</v>
      </c>
      <c r="O487" s="5">
        <v>0</v>
      </c>
      <c r="P487" s="5">
        <v>0</v>
      </c>
      <c r="Q487" s="5">
        <v>0</v>
      </c>
      <c r="R487" s="5">
        <v>0</v>
      </c>
      <c r="S487" s="5">
        <v>0</v>
      </c>
      <c r="T487" s="5">
        <v>0</v>
      </c>
      <c r="U487" s="5">
        <v>4.3499999999999996</v>
      </c>
      <c r="V487" s="5">
        <v>0</v>
      </c>
      <c r="W487" s="12">
        <v>0</v>
      </c>
      <c r="X487" s="6">
        <v>0</v>
      </c>
      <c r="Y487" s="6">
        <v>0</v>
      </c>
      <c r="Z487" s="12">
        <v>0</v>
      </c>
      <c r="AA487" s="12">
        <v>0</v>
      </c>
      <c r="AB487" s="6">
        <v>0</v>
      </c>
      <c r="AC487" s="6">
        <v>0</v>
      </c>
      <c r="AD487" s="6">
        <v>0</v>
      </c>
      <c r="AE487" s="6">
        <v>0</v>
      </c>
      <c r="AF487" s="12">
        <v>0</v>
      </c>
      <c r="AG487" s="12">
        <v>0</v>
      </c>
      <c r="AH487" s="12">
        <v>0</v>
      </c>
      <c r="AI487" s="6">
        <f>SUM(F487:AH487)</f>
        <v>13.376999999999999</v>
      </c>
      <c r="AJ487" s="4" t="s">
        <v>29</v>
      </c>
    </row>
    <row r="488" spans="1:36" ht="62.4" hidden="1" x14ac:dyDescent="0.3">
      <c r="A488" s="10" t="s">
        <v>75</v>
      </c>
      <c r="B488" s="10" t="s">
        <v>457</v>
      </c>
      <c r="C488" s="10" t="s">
        <v>446</v>
      </c>
      <c r="D488" s="10" t="s">
        <v>28</v>
      </c>
      <c r="E488" s="10">
        <v>2008</v>
      </c>
      <c r="F488" s="12">
        <v>0</v>
      </c>
      <c r="G488" s="5">
        <v>0</v>
      </c>
      <c r="H488" s="5">
        <v>0</v>
      </c>
      <c r="I488" s="5">
        <v>0</v>
      </c>
      <c r="J488" s="12">
        <v>0</v>
      </c>
      <c r="K488" s="11">
        <v>0</v>
      </c>
      <c r="L488" s="12">
        <v>0</v>
      </c>
      <c r="M488" s="12">
        <v>0</v>
      </c>
      <c r="N488" s="12">
        <v>0</v>
      </c>
      <c r="O488" s="12">
        <v>0</v>
      </c>
      <c r="P488" s="12">
        <v>0</v>
      </c>
      <c r="Q488" s="12">
        <v>0</v>
      </c>
      <c r="R488" s="12">
        <v>0</v>
      </c>
      <c r="S488" s="12">
        <v>0</v>
      </c>
      <c r="T488" s="12">
        <v>0</v>
      </c>
      <c r="U488" s="12">
        <v>7310</v>
      </c>
      <c r="V488" s="12">
        <v>0</v>
      </c>
      <c r="W488" s="12">
        <v>0</v>
      </c>
      <c r="X488" s="12">
        <v>0</v>
      </c>
      <c r="Y488" s="12">
        <v>0</v>
      </c>
      <c r="Z488" s="12">
        <v>0</v>
      </c>
      <c r="AA488" s="12">
        <v>0</v>
      </c>
      <c r="AB488" s="12">
        <v>0</v>
      </c>
      <c r="AC488" s="12">
        <v>0</v>
      </c>
      <c r="AD488" s="12">
        <v>0</v>
      </c>
      <c r="AE488" s="12">
        <v>0</v>
      </c>
      <c r="AF488" s="12">
        <v>0</v>
      </c>
      <c r="AG488" s="12">
        <v>0</v>
      </c>
      <c r="AH488" s="12">
        <v>0</v>
      </c>
      <c r="AI488" s="6">
        <f t="shared" ref="AI488:AI496" si="25">SUM(F488:AE488)</f>
        <v>7310</v>
      </c>
      <c r="AJ488" s="10" t="s">
        <v>66</v>
      </c>
    </row>
    <row r="489" spans="1:36" ht="31.2" hidden="1" x14ac:dyDescent="0.3">
      <c r="A489" s="10" t="s">
        <v>75</v>
      </c>
      <c r="B489" s="10" t="s">
        <v>392</v>
      </c>
      <c r="C489" s="10" t="s">
        <v>364</v>
      </c>
      <c r="D489" s="10" t="s">
        <v>32</v>
      </c>
      <c r="E489" s="10">
        <v>2015</v>
      </c>
      <c r="F489" s="11">
        <v>0</v>
      </c>
      <c r="G489" s="5">
        <v>0</v>
      </c>
      <c r="H489" s="5">
        <v>0</v>
      </c>
      <c r="I489" s="5">
        <v>0</v>
      </c>
      <c r="J489" s="11">
        <v>0</v>
      </c>
      <c r="K489" s="11">
        <v>0</v>
      </c>
      <c r="L489" s="12">
        <v>0</v>
      </c>
      <c r="M489" s="12">
        <v>0</v>
      </c>
      <c r="N489" s="12">
        <v>0</v>
      </c>
      <c r="O489" s="12">
        <v>0</v>
      </c>
      <c r="P489" s="12">
        <v>0</v>
      </c>
      <c r="Q489" s="11">
        <v>0</v>
      </c>
      <c r="R489" s="12">
        <v>0</v>
      </c>
      <c r="S489" s="12">
        <v>0</v>
      </c>
      <c r="T489" s="12">
        <v>0</v>
      </c>
      <c r="U489" s="12">
        <v>3188</v>
      </c>
      <c r="V489" s="12">
        <v>0</v>
      </c>
      <c r="W489" s="12">
        <v>0</v>
      </c>
      <c r="X489" s="12">
        <v>0</v>
      </c>
      <c r="Y489" s="12">
        <v>0</v>
      </c>
      <c r="Z489" s="12">
        <v>0</v>
      </c>
      <c r="AA489" s="12">
        <v>0</v>
      </c>
      <c r="AB489" s="11">
        <v>0</v>
      </c>
      <c r="AC489" s="12">
        <v>0</v>
      </c>
      <c r="AD489" s="12">
        <v>0</v>
      </c>
      <c r="AE489" s="12">
        <v>0</v>
      </c>
      <c r="AF489" s="12">
        <v>0</v>
      </c>
      <c r="AG489" s="12">
        <v>0</v>
      </c>
      <c r="AH489" s="12">
        <v>0</v>
      </c>
      <c r="AI489" s="6">
        <f t="shared" si="25"/>
        <v>3188</v>
      </c>
      <c r="AJ489" s="10" t="s">
        <v>66</v>
      </c>
    </row>
    <row r="490" spans="1:36" ht="31.2" x14ac:dyDescent="0.3">
      <c r="A490" s="10" t="s">
        <v>95</v>
      </c>
      <c r="B490" s="10" t="s">
        <v>403</v>
      </c>
      <c r="C490" s="10" t="s">
        <v>364</v>
      </c>
      <c r="D490" s="10" t="s">
        <v>32</v>
      </c>
      <c r="E490" s="10">
        <v>2020</v>
      </c>
      <c r="F490" s="11">
        <v>0</v>
      </c>
      <c r="G490" s="5">
        <v>0</v>
      </c>
      <c r="H490" s="5">
        <v>0</v>
      </c>
      <c r="I490" s="5">
        <v>0</v>
      </c>
      <c r="J490" s="11">
        <v>0</v>
      </c>
      <c r="K490" s="11">
        <v>0</v>
      </c>
      <c r="L490" s="12">
        <v>0</v>
      </c>
      <c r="M490" s="12">
        <v>0</v>
      </c>
      <c r="N490" s="12">
        <v>0</v>
      </c>
      <c r="O490" s="12">
        <v>0</v>
      </c>
      <c r="P490" s="12">
        <v>50</v>
      </c>
      <c r="Q490" s="11">
        <v>0</v>
      </c>
      <c r="R490" s="12">
        <v>0</v>
      </c>
      <c r="S490" s="12">
        <v>0</v>
      </c>
      <c r="T490" s="12">
        <v>0</v>
      </c>
      <c r="U490" s="12">
        <v>0</v>
      </c>
      <c r="V490" s="12">
        <v>0</v>
      </c>
      <c r="W490" s="12">
        <v>0</v>
      </c>
      <c r="X490" s="12">
        <v>0</v>
      </c>
      <c r="Y490" s="12">
        <v>0</v>
      </c>
      <c r="Z490" s="12">
        <v>0</v>
      </c>
      <c r="AA490" s="12">
        <v>0</v>
      </c>
      <c r="AB490" s="11">
        <v>0</v>
      </c>
      <c r="AC490" s="12">
        <v>0</v>
      </c>
      <c r="AD490" s="12">
        <v>0</v>
      </c>
      <c r="AE490" s="12">
        <v>0</v>
      </c>
      <c r="AF490" s="12">
        <v>0</v>
      </c>
      <c r="AG490" s="12">
        <v>0</v>
      </c>
      <c r="AH490" s="12">
        <v>0</v>
      </c>
      <c r="AI490" s="6">
        <f t="shared" si="25"/>
        <v>50</v>
      </c>
      <c r="AJ490" s="10" t="s">
        <v>58</v>
      </c>
    </row>
    <row r="491" spans="1:36" ht="31.2" hidden="1" x14ac:dyDescent="0.3">
      <c r="A491" s="10" t="s">
        <v>117</v>
      </c>
      <c r="B491" s="10" t="s">
        <v>358</v>
      </c>
      <c r="C491" s="10" t="s">
        <v>354</v>
      </c>
      <c r="D491" s="10" t="s">
        <v>32</v>
      </c>
      <c r="E491" s="10">
        <v>2017</v>
      </c>
      <c r="F491" s="12">
        <v>4.0659999999999998</v>
      </c>
      <c r="G491" s="5">
        <v>0</v>
      </c>
      <c r="H491" s="5"/>
      <c r="I491" s="5"/>
      <c r="J491" s="12">
        <v>0</v>
      </c>
      <c r="K491" s="11">
        <v>0</v>
      </c>
      <c r="L491" s="12">
        <v>0</v>
      </c>
      <c r="M491" s="12">
        <v>0</v>
      </c>
      <c r="N491" s="12"/>
      <c r="O491" s="12">
        <v>0</v>
      </c>
      <c r="P491" s="12">
        <v>0</v>
      </c>
      <c r="Q491" s="11">
        <v>0</v>
      </c>
      <c r="R491" s="12">
        <v>0</v>
      </c>
      <c r="S491" s="12">
        <v>0</v>
      </c>
      <c r="T491" s="12">
        <v>0</v>
      </c>
      <c r="U491" s="12">
        <v>6.141</v>
      </c>
      <c r="V491" s="12">
        <v>0</v>
      </c>
      <c r="W491" s="12"/>
      <c r="X491" s="12">
        <v>0</v>
      </c>
      <c r="Y491" s="12">
        <v>0</v>
      </c>
      <c r="Z491" s="12"/>
      <c r="AA491" s="12"/>
      <c r="AB491" s="12">
        <v>0</v>
      </c>
      <c r="AC491" s="12">
        <v>0</v>
      </c>
      <c r="AD491" s="11">
        <v>0</v>
      </c>
      <c r="AE491" s="12">
        <v>0</v>
      </c>
      <c r="AF491" s="12"/>
      <c r="AG491" s="12"/>
      <c r="AH491" s="12"/>
      <c r="AI491" s="6">
        <f t="shared" si="25"/>
        <v>10.207000000000001</v>
      </c>
      <c r="AJ491" s="10" t="s">
        <v>294</v>
      </c>
    </row>
    <row r="492" spans="1:36" ht="46.8" hidden="1" x14ac:dyDescent="0.3">
      <c r="A492" s="10" t="s">
        <v>131</v>
      </c>
      <c r="B492" s="10" t="s">
        <v>359</v>
      </c>
      <c r="C492" s="10" t="s">
        <v>354</v>
      </c>
      <c r="D492" s="10" t="s">
        <v>32</v>
      </c>
      <c r="E492" s="10">
        <v>2018</v>
      </c>
      <c r="F492" s="12">
        <v>2.5</v>
      </c>
      <c r="G492" s="5">
        <v>0</v>
      </c>
      <c r="H492" s="5"/>
      <c r="I492" s="5"/>
      <c r="J492" s="12">
        <v>0</v>
      </c>
      <c r="K492" s="11">
        <v>0</v>
      </c>
      <c r="L492" s="12">
        <v>0</v>
      </c>
      <c r="M492" s="12">
        <v>0</v>
      </c>
      <c r="N492" s="12"/>
      <c r="O492" s="12">
        <v>0</v>
      </c>
      <c r="P492" s="12">
        <v>0</v>
      </c>
      <c r="Q492" s="11">
        <v>0</v>
      </c>
      <c r="R492" s="12">
        <v>0</v>
      </c>
      <c r="S492" s="12">
        <v>0</v>
      </c>
      <c r="T492" s="12">
        <v>0</v>
      </c>
      <c r="U492" s="12">
        <v>0</v>
      </c>
      <c r="V492" s="12">
        <v>0</v>
      </c>
      <c r="W492" s="12"/>
      <c r="X492" s="12">
        <v>0</v>
      </c>
      <c r="Y492" s="12">
        <v>0</v>
      </c>
      <c r="Z492" s="12"/>
      <c r="AA492" s="12"/>
      <c r="AB492" s="12">
        <v>0</v>
      </c>
      <c r="AC492" s="12">
        <v>0</v>
      </c>
      <c r="AD492" s="11">
        <v>0</v>
      </c>
      <c r="AE492" s="12">
        <v>0</v>
      </c>
      <c r="AF492" s="12"/>
      <c r="AG492" s="12"/>
      <c r="AH492" s="12"/>
      <c r="AI492" s="6">
        <f t="shared" si="25"/>
        <v>2.5</v>
      </c>
      <c r="AJ492" s="10" t="s">
        <v>294</v>
      </c>
    </row>
    <row r="493" spans="1:36" ht="78" hidden="1" x14ac:dyDescent="0.3">
      <c r="A493" s="10" t="s">
        <v>147</v>
      </c>
      <c r="B493" s="10" t="s">
        <v>360</v>
      </c>
      <c r="C493" s="10" t="s">
        <v>354</v>
      </c>
      <c r="D493" s="10" t="s">
        <v>28</v>
      </c>
      <c r="E493" s="10">
        <v>2012</v>
      </c>
      <c r="F493" s="12">
        <v>1.7250000000000001</v>
      </c>
      <c r="G493" s="5">
        <v>0</v>
      </c>
      <c r="H493" s="5"/>
      <c r="I493" s="5"/>
      <c r="J493" s="12">
        <v>0</v>
      </c>
      <c r="K493" s="11">
        <v>0</v>
      </c>
      <c r="L493" s="12">
        <v>0</v>
      </c>
      <c r="M493" s="12">
        <v>0</v>
      </c>
      <c r="N493" s="12"/>
      <c r="O493" s="12">
        <v>0</v>
      </c>
      <c r="P493" s="12">
        <v>0</v>
      </c>
      <c r="Q493" s="11">
        <v>0</v>
      </c>
      <c r="R493" s="12">
        <v>0</v>
      </c>
      <c r="S493" s="12">
        <v>0</v>
      </c>
      <c r="T493" s="12">
        <v>0</v>
      </c>
      <c r="U493" s="12">
        <v>0</v>
      </c>
      <c r="V493" s="12">
        <v>0</v>
      </c>
      <c r="W493" s="12"/>
      <c r="X493" s="12">
        <v>0</v>
      </c>
      <c r="Y493" s="12">
        <v>0</v>
      </c>
      <c r="Z493" s="12"/>
      <c r="AA493" s="12"/>
      <c r="AB493" s="12">
        <v>0</v>
      </c>
      <c r="AC493" s="12">
        <v>0</v>
      </c>
      <c r="AD493" s="11">
        <v>0</v>
      </c>
      <c r="AE493" s="12">
        <v>0</v>
      </c>
      <c r="AF493" s="12"/>
      <c r="AG493" s="12"/>
      <c r="AH493" s="12"/>
      <c r="AI493" s="6">
        <f t="shared" si="25"/>
        <v>1.7250000000000001</v>
      </c>
      <c r="AJ493" s="10" t="s">
        <v>294</v>
      </c>
    </row>
    <row r="494" spans="1:36" ht="62.4" hidden="1" x14ac:dyDescent="0.3">
      <c r="A494" s="10" t="s">
        <v>147</v>
      </c>
      <c r="B494" s="10" t="s">
        <v>361</v>
      </c>
      <c r="C494" s="10" t="s">
        <v>354</v>
      </c>
      <c r="D494" s="10" t="s">
        <v>32</v>
      </c>
      <c r="E494" s="10">
        <v>2019</v>
      </c>
      <c r="F494" s="12">
        <v>1.4</v>
      </c>
      <c r="G494" s="5">
        <v>0</v>
      </c>
      <c r="H494" s="5"/>
      <c r="I494" s="5"/>
      <c r="J494" s="12">
        <v>0</v>
      </c>
      <c r="K494" s="11">
        <v>0</v>
      </c>
      <c r="L494" s="12">
        <v>0</v>
      </c>
      <c r="M494" s="12">
        <v>0</v>
      </c>
      <c r="N494" s="12"/>
      <c r="O494" s="12">
        <v>0</v>
      </c>
      <c r="P494" s="12">
        <v>0</v>
      </c>
      <c r="Q494" s="11">
        <v>0</v>
      </c>
      <c r="R494" s="12">
        <v>0</v>
      </c>
      <c r="S494" s="12">
        <v>0</v>
      </c>
      <c r="T494" s="12">
        <v>0</v>
      </c>
      <c r="U494" s="12">
        <v>1</v>
      </c>
      <c r="V494" s="12">
        <v>0</v>
      </c>
      <c r="W494" s="12"/>
      <c r="X494" s="12">
        <v>0</v>
      </c>
      <c r="Y494" s="12">
        <v>0</v>
      </c>
      <c r="Z494" s="12"/>
      <c r="AA494" s="12"/>
      <c r="AB494" s="12">
        <v>0</v>
      </c>
      <c r="AC494" s="12">
        <v>0</v>
      </c>
      <c r="AD494" s="11">
        <v>0</v>
      </c>
      <c r="AE494" s="12">
        <v>0</v>
      </c>
      <c r="AF494" s="12"/>
      <c r="AG494" s="12"/>
      <c r="AH494" s="12"/>
      <c r="AI494" s="6">
        <f t="shared" si="25"/>
        <v>2.4</v>
      </c>
      <c r="AJ494" s="10" t="s">
        <v>294</v>
      </c>
    </row>
    <row r="495" spans="1:36" ht="62.4" hidden="1" x14ac:dyDescent="0.3">
      <c r="A495" s="10" t="s">
        <v>147</v>
      </c>
      <c r="B495" s="10" t="s">
        <v>362</v>
      </c>
      <c r="C495" s="10" t="s">
        <v>354</v>
      </c>
      <c r="D495" s="10" t="s">
        <v>32</v>
      </c>
      <c r="E495" s="10">
        <v>2020</v>
      </c>
      <c r="F495" s="12">
        <v>1.5</v>
      </c>
      <c r="G495" s="5">
        <v>0</v>
      </c>
      <c r="H495" s="5"/>
      <c r="I495" s="5"/>
      <c r="J495" s="12">
        <v>0</v>
      </c>
      <c r="K495" s="11">
        <v>0</v>
      </c>
      <c r="L495" s="12">
        <v>0</v>
      </c>
      <c r="M495" s="12">
        <v>0</v>
      </c>
      <c r="N495" s="12"/>
      <c r="O495" s="12">
        <v>0</v>
      </c>
      <c r="P495" s="12">
        <v>0</v>
      </c>
      <c r="Q495" s="11">
        <v>0</v>
      </c>
      <c r="R495" s="12">
        <v>0</v>
      </c>
      <c r="S495" s="12">
        <v>0</v>
      </c>
      <c r="T495" s="12">
        <v>0</v>
      </c>
      <c r="U495" s="12">
        <v>0</v>
      </c>
      <c r="V495" s="12">
        <v>0</v>
      </c>
      <c r="W495" s="12"/>
      <c r="X495" s="12">
        <v>0</v>
      </c>
      <c r="Y495" s="12">
        <v>0</v>
      </c>
      <c r="Z495" s="12"/>
      <c r="AA495" s="12"/>
      <c r="AB495" s="12">
        <v>0</v>
      </c>
      <c r="AC495" s="12">
        <v>0</v>
      </c>
      <c r="AD495" s="11">
        <v>0</v>
      </c>
      <c r="AE495" s="12">
        <v>0</v>
      </c>
      <c r="AF495" s="12"/>
      <c r="AG495" s="12"/>
      <c r="AH495" s="12"/>
      <c r="AI495" s="6">
        <f t="shared" si="25"/>
        <v>1.5</v>
      </c>
      <c r="AJ495" s="10" t="s">
        <v>294</v>
      </c>
    </row>
    <row r="496" spans="1:36" ht="31.2" x14ac:dyDescent="0.3">
      <c r="A496" s="10" t="s">
        <v>84</v>
      </c>
      <c r="B496" s="10" t="s">
        <v>228</v>
      </c>
      <c r="C496" s="10" t="s">
        <v>204</v>
      </c>
      <c r="D496" s="10" t="s">
        <v>32</v>
      </c>
      <c r="E496" s="10">
        <v>2020</v>
      </c>
      <c r="F496" s="11">
        <v>0</v>
      </c>
      <c r="G496" s="5">
        <v>0</v>
      </c>
      <c r="H496" s="5">
        <v>0</v>
      </c>
      <c r="I496" s="5">
        <v>0</v>
      </c>
      <c r="J496" s="12">
        <v>0</v>
      </c>
      <c r="K496" s="11">
        <v>0</v>
      </c>
      <c r="L496" s="12">
        <v>0</v>
      </c>
      <c r="M496" s="12">
        <v>0</v>
      </c>
      <c r="N496" s="12">
        <v>0</v>
      </c>
      <c r="O496" s="12">
        <v>0</v>
      </c>
      <c r="P496" s="12">
        <v>2.66</v>
      </c>
      <c r="Q496" s="12">
        <v>0</v>
      </c>
      <c r="R496" s="12">
        <v>0</v>
      </c>
      <c r="S496" s="9">
        <v>0</v>
      </c>
      <c r="T496" s="12">
        <v>0</v>
      </c>
      <c r="U496" s="12">
        <v>0</v>
      </c>
      <c r="V496" s="12">
        <v>0</v>
      </c>
      <c r="W496" s="12">
        <v>0</v>
      </c>
      <c r="X496" s="12">
        <v>0</v>
      </c>
      <c r="Y496" s="12">
        <v>0</v>
      </c>
      <c r="Z496" s="12">
        <v>0</v>
      </c>
      <c r="AA496" s="12">
        <v>0</v>
      </c>
      <c r="AB496" s="12">
        <v>0</v>
      </c>
      <c r="AC496" s="12">
        <v>0</v>
      </c>
      <c r="AD496" s="12">
        <v>0</v>
      </c>
      <c r="AE496" s="12">
        <v>0</v>
      </c>
      <c r="AF496" s="12">
        <v>0</v>
      </c>
      <c r="AG496" s="12">
        <v>0</v>
      </c>
      <c r="AH496" s="12">
        <v>0</v>
      </c>
      <c r="AI496" s="6">
        <f t="shared" si="25"/>
        <v>2.66</v>
      </c>
      <c r="AJ496" s="10" t="s">
        <v>58</v>
      </c>
    </row>
    <row r="497" spans="1:36" x14ac:dyDescent="0.3">
      <c r="A497" s="2" t="s">
        <v>185</v>
      </c>
      <c r="B497" s="3" t="s">
        <v>189</v>
      </c>
      <c r="C497" s="4" t="s">
        <v>27</v>
      </c>
      <c r="D497" s="4" t="s">
        <v>40</v>
      </c>
      <c r="E497" s="4">
        <v>2019</v>
      </c>
      <c r="F497" s="5">
        <v>0</v>
      </c>
      <c r="G497" s="5">
        <v>0</v>
      </c>
      <c r="H497" s="5">
        <v>0</v>
      </c>
      <c r="I497" s="5">
        <v>0</v>
      </c>
      <c r="J497" s="5">
        <v>0</v>
      </c>
      <c r="K497" s="6">
        <v>0</v>
      </c>
      <c r="L497" s="6">
        <v>0</v>
      </c>
      <c r="M497" s="5">
        <v>7</v>
      </c>
      <c r="N497" s="12">
        <v>0</v>
      </c>
      <c r="O497" s="5">
        <v>0</v>
      </c>
      <c r="P497" s="5">
        <v>0</v>
      </c>
      <c r="Q497" s="5">
        <v>0</v>
      </c>
      <c r="R497" s="5">
        <v>0</v>
      </c>
      <c r="S497" s="5">
        <v>0</v>
      </c>
      <c r="T497" s="5">
        <v>0</v>
      </c>
      <c r="U497" s="5">
        <v>3</v>
      </c>
      <c r="V497" s="5">
        <v>0</v>
      </c>
      <c r="W497" s="12">
        <v>0</v>
      </c>
      <c r="X497" s="6">
        <v>0</v>
      </c>
      <c r="Y497" s="6">
        <v>0</v>
      </c>
      <c r="Z497" s="12">
        <v>0</v>
      </c>
      <c r="AA497" s="12">
        <v>0</v>
      </c>
      <c r="AB497" s="6">
        <v>0</v>
      </c>
      <c r="AC497" s="6">
        <v>0</v>
      </c>
      <c r="AD497" s="6">
        <v>0</v>
      </c>
      <c r="AE497" s="6">
        <v>0</v>
      </c>
      <c r="AF497" s="12">
        <v>0</v>
      </c>
      <c r="AG497" s="12">
        <v>0</v>
      </c>
      <c r="AH497" s="12">
        <v>0</v>
      </c>
      <c r="AI497" s="6">
        <f>SUM(F497:AH497)</f>
        <v>10</v>
      </c>
      <c r="AJ497" s="4" t="s">
        <v>29</v>
      </c>
    </row>
    <row r="498" spans="1:36" ht="26.4" x14ac:dyDescent="0.3">
      <c r="A498" s="2" t="s">
        <v>36</v>
      </c>
      <c r="B498" s="3" t="s">
        <v>42</v>
      </c>
      <c r="C498" s="4" t="s">
        <v>27</v>
      </c>
      <c r="D498" s="4" t="s">
        <v>32</v>
      </c>
      <c r="E498" s="4">
        <v>2022</v>
      </c>
      <c r="F498" s="5">
        <v>0</v>
      </c>
      <c r="G498" s="5">
        <v>0</v>
      </c>
      <c r="H498" s="5">
        <v>0</v>
      </c>
      <c r="I498" s="5">
        <v>0</v>
      </c>
      <c r="J498" s="5">
        <v>1.82</v>
      </c>
      <c r="K498" s="6">
        <v>0</v>
      </c>
      <c r="L498" s="6">
        <v>0</v>
      </c>
      <c r="M498" s="5">
        <v>8.1199999999999992</v>
      </c>
      <c r="N498" s="12">
        <v>0</v>
      </c>
      <c r="O498" s="5">
        <v>0</v>
      </c>
      <c r="P498" s="5">
        <v>0</v>
      </c>
      <c r="Q498" s="5">
        <v>0</v>
      </c>
      <c r="R498" s="5">
        <v>0</v>
      </c>
      <c r="S498" s="5">
        <v>0</v>
      </c>
      <c r="T498" s="5">
        <v>0</v>
      </c>
      <c r="U498" s="5">
        <v>0</v>
      </c>
      <c r="V498" s="5">
        <v>0</v>
      </c>
      <c r="W498" s="12">
        <v>0</v>
      </c>
      <c r="X498" s="6">
        <v>0</v>
      </c>
      <c r="Y498" s="6">
        <v>0</v>
      </c>
      <c r="Z498" s="12">
        <v>0</v>
      </c>
      <c r="AA498" s="12">
        <v>0</v>
      </c>
      <c r="AB498" s="6">
        <v>0</v>
      </c>
      <c r="AC498" s="6">
        <v>0</v>
      </c>
      <c r="AD498" s="6">
        <v>0</v>
      </c>
      <c r="AE498" s="6">
        <v>0</v>
      </c>
      <c r="AF498" s="12">
        <v>0</v>
      </c>
      <c r="AG498" s="12">
        <v>0</v>
      </c>
      <c r="AH498" s="12">
        <v>0</v>
      </c>
      <c r="AI498" s="6">
        <f>SUM(F498:AH498)</f>
        <v>9.94</v>
      </c>
      <c r="AJ498" s="4" t="s">
        <v>29</v>
      </c>
    </row>
    <row r="499" spans="1:36" ht="62.4" x14ac:dyDescent="0.3">
      <c r="A499" s="15" t="s">
        <v>185</v>
      </c>
      <c r="B499" s="92" t="s">
        <v>670</v>
      </c>
      <c r="C499" s="10" t="s">
        <v>27</v>
      </c>
      <c r="D499" s="10" t="s">
        <v>32</v>
      </c>
      <c r="E499" s="15">
        <v>2020</v>
      </c>
      <c r="F499" s="15">
        <v>0</v>
      </c>
      <c r="G499" s="15">
        <v>0</v>
      </c>
      <c r="H499" s="15">
        <v>8.9</v>
      </c>
      <c r="I499" s="15">
        <v>0</v>
      </c>
      <c r="J499" s="15">
        <v>0</v>
      </c>
      <c r="K499" s="15">
        <v>0</v>
      </c>
      <c r="L499" s="15">
        <v>0</v>
      </c>
      <c r="M499" s="15">
        <v>0</v>
      </c>
      <c r="N499" s="12">
        <v>0</v>
      </c>
      <c r="O499" s="15">
        <v>0</v>
      </c>
      <c r="P499" s="15">
        <v>0</v>
      </c>
      <c r="Q499" s="15">
        <v>0</v>
      </c>
      <c r="R499" s="15">
        <v>0</v>
      </c>
      <c r="S499" s="15">
        <v>0</v>
      </c>
      <c r="T499" s="15">
        <v>0</v>
      </c>
      <c r="U499" s="15">
        <v>0</v>
      </c>
      <c r="V499" s="15">
        <v>0</v>
      </c>
      <c r="W499" s="12">
        <v>0</v>
      </c>
      <c r="X499" s="15">
        <v>0</v>
      </c>
      <c r="Y499" s="15">
        <v>0</v>
      </c>
      <c r="Z499" s="10">
        <v>0</v>
      </c>
      <c r="AA499" s="12">
        <v>0</v>
      </c>
      <c r="AB499" s="15">
        <v>0</v>
      </c>
      <c r="AC499" s="15">
        <v>0</v>
      </c>
      <c r="AD499" s="15">
        <v>0</v>
      </c>
      <c r="AE499" s="15">
        <v>0</v>
      </c>
      <c r="AF499" s="6">
        <v>0</v>
      </c>
      <c r="AG499" s="6">
        <v>0</v>
      </c>
      <c r="AH499" s="6">
        <v>0</v>
      </c>
      <c r="AI499" s="6">
        <f>SUM(F499:AH499)</f>
        <v>8.9</v>
      </c>
      <c r="AJ499" s="15" t="s">
        <v>29</v>
      </c>
    </row>
    <row r="500" spans="1:36" hidden="1" x14ac:dyDescent="0.3">
      <c r="A500" s="28" t="s">
        <v>75</v>
      </c>
      <c r="B500" s="29" t="s">
        <v>637</v>
      </c>
      <c r="C500" s="27" t="s">
        <v>467</v>
      </c>
      <c r="D500" s="27" t="s">
        <v>32</v>
      </c>
      <c r="E500" s="27">
        <v>2020</v>
      </c>
      <c r="F500" s="28">
        <v>0</v>
      </c>
      <c r="G500" s="28">
        <v>0</v>
      </c>
      <c r="H500" s="28">
        <v>0</v>
      </c>
      <c r="I500" s="28">
        <v>0</v>
      </c>
      <c r="J500" s="28">
        <v>0</v>
      </c>
      <c r="K500" s="28">
        <v>0</v>
      </c>
      <c r="L500" s="28">
        <v>0</v>
      </c>
      <c r="M500" s="28">
        <v>200</v>
      </c>
      <c r="N500" s="30">
        <v>0</v>
      </c>
      <c r="O500" s="28">
        <v>0</v>
      </c>
      <c r="P500" s="28">
        <v>0</v>
      </c>
      <c r="Q500" s="28">
        <v>0</v>
      </c>
      <c r="R500" s="28">
        <v>0</v>
      </c>
      <c r="S500" s="28">
        <v>0</v>
      </c>
      <c r="T500" s="28">
        <v>0</v>
      </c>
      <c r="U500" s="28">
        <v>0</v>
      </c>
      <c r="V500" s="28">
        <v>0</v>
      </c>
      <c r="W500" s="30">
        <v>0</v>
      </c>
      <c r="X500" s="28">
        <v>0</v>
      </c>
      <c r="Y500" s="28">
        <v>0</v>
      </c>
      <c r="Z500" s="27">
        <v>0</v>
      </c>
      <c r="AA500" s="30">
        <v>0</v>
      </c>
      <c r="AB500" s="28">
        <v>0</v>
      </c>
      <c r="AC500" s="28">
        <v>0</v>
      </c>
      <c r="AD500" s="28">
        <v>0</v>
      </c>
      <c r="AE500" s="28">
        <v>0</v>
      </c>
      <c r="AF500" s="26">
        <v>0</v>
      </c>
      <c r="AG500" s="26">
        <v>0</v>
      </c>
      <c r="AH500" s="26">
        <v>0</v>
      </c>
      <c r="AI500" s="26">
        <f>SUM(F500:AE500)</f>
        <v>200</v>
      </c>
      <c r="AJ500" s="28" t="s">
        <v>29</v>
      </c>
    </row>
    <row r="501" spans="1:36" ht="28.8" hidden="1" x14ac:dyDescent="0.3">
      <c r="A501" s="10" t="s">
        <v>222</v>
      </c>
      <c r="B501" s="13" t="s">
        <v>395</v>
      </c>
      <c r="C501" s="13" t="s">
        <v>364</v>
      </c>
      <c r="D501" s="13" t="s">
        <v>28</v>
      </c>
      <c r="E501" s="13">
        <v>2014</v>
      </c>
      <c r="F501" s="11">
        <v>0</v>
      </c>
      <c r="G501" s="5">
        <v>0</v>
      </c>
      <c r="H501" s="5"/>
      <c r="I501" s="5"/>
      <c r="J501" s="11">
        <v>0</v>
      </c>
      <c r="K501" s="11">
        <v>0</v>
      </c>
      <c r="L501" s="14">
        <v>0</v>
      </c>
      <c r="M501" s="14">
        <v>0</v>
      </c>
      <c r="N501" s="14"/>
      <c r="O501" s="14">
        <v>0</v>
      </c>
      <c r="P501" s="14">
        <v>0</v>
      </c>
      <c r="Q501" s="11">
        <v>0</v>
      </c>
      <c r="R501" s="14">
        <v>0</v>
      </c>
      <c r="S501" s="14">
        <v>0</v>
      </c>
      <c r="T501" s="14">
        <v>0</v>
      </c>
      <c r="U501" s="14">
        <v>350</v>
      </c>
      <c r="V501" s="12">
        <v>0</v>
      </c>
      <c r="W501" s="12"/>
      <c r="X501" s="12">
        <v>0</v>
      </c>
      <c r="Y501" s="14">
        <v>0</v>
      </c>
      <c r="Z501" s="14"/>
      <c r="AA501" s="14"/>
      <c r="AB501" s="11">
        <v>0</v>
      </c>
      <c r="AC501" s="12">
        <v>0</v>
      </c>
      <c r="AD501" s="12">
        <v>0</v>
      </c>
      <c r="AE501" s="14">
        <v>0</v>
      </c>
      <c r="AF501" s="14"/>
      <c r="AG501" s="14"/>
      <c r="AH501" s="14"/>
      <c r="AI501" s="6">
        <f>SUM(F501:AE501)</f>
        <v>350</v>
      </c>
      <c r="AJ501" s="13" t="s">
        <v>66</v>
      </c>
    </row>
    <row r="502" spans="1:36" x14ac:dyDescent="0.3">
      <c r="A502" s="2" t="s">
        <v>36</v>
      </c>
      <c r="B502" s="3" t="s">
        <v>43</v>
      </c>
      <c r="C502" s="4" t="s">
        <v>27</v>
      </c>
      <c r="D502" s="4" t="s">
        <v>40</v>
      </c>
      <c r="E502" s="4">
        <v>2016</v>
      </c>
      <c r="F502" s="5">
        <v>0</v>
      </c>
      <c r="G502" s="5">
        <v>0</v>
      </c>
      <c r="H502" s="5">
        <v>0</v>
      </c>
      <c r="I502" s="5">
        <v>0</v>
      </c>
      <c r="J502" s="5">
        <v>1.38</v>
      </c>
      <c r="K502" s="6">
        <v>0</v>
      </c>
      <c r="L502" s="6">
        <v>0</v>
      </c>
      <c r="M502" s="5">
        <v>6.67</v>
      </c>
      <c r="N502" s="12">
        <v>0</v>
      </c>
      <c r="O502" s="5">
        <v>0</v>
      </c>
      <c r="P502" s="5">
        <v>0</v>
      </c>
      <c r="Q502" s="5">
        <v>0</v>
      </c>
      <c r="R502" s="5">
        <v>0</v>
      </c>
      <c r="S502" s="5">
        <v>0</v>
      </c>
      <c r="T502" s="5">
        <v>0</v>
      </c>
      <c r="U502" s="5">
        <v>0</v>
      </c>
      <c r="V502" s="5">
        <v>0</v>
      </c>
      <c r="W502" s="12">
        <v>0</v>
      </c>
      <c r="X502" s="6">
        <v>0</v>
      </c>
      <c r="Y502" s="6">
        <v>0</v>
      </c>
      <c r="Z502" s="12">
        <v>0</v>
      </c>
      <c r="AA502" s="12">
        <v>0</v>
      </c>
      <c r="AB502" s="6">
        <v>0</v>
      </c>
      <c r="AC502" s="6">
        <v>0</v>
      </c>
      <c r="AD502" s="6">
        <v>0</v>
      </c>
      <c r="AE502" s="6">
        <v>0</v>
      </c>
      <c r="AF502" s="12">
        <v>0</v>
      </c>
      <c r="AG502" s="12">
        <v>0</v>
      </c>
      <c r="AH502" s="12">
        <v>0</v>
      </c>
      <c r="AI502" s="6">
        <f>SUM(F502:AH502)</f>
        <v>8.0500000000000007</v>
      </c>
      <c r="AJ502" s="4" t="s">
        <v>29</v>
      </c>
    </row>
    <row r="503" spans="1:36" x14ac:dyDescent="0.3">
      <c r="A503" s="10" t="s">
        <v>45</v>
      </c>
      <c r="B503" s="10" t="s">
        <v>479</v>
      </c>
      <c r="C503" s="10" t="s">
        <v>467</v>
      </c>
      <c r="D503" s="10" t="s">
        <v>32</v>
      </c>
      <c r="E503" s="10">
        <v>2022</v>
      </c>
      <c r="F503" s="11">
        <v>0</v>
      </c>
      <c r="G503" s="5">
        <v>0</v>
      </c>
      <c r="H503" s="5">
        <v>0</v>
      </c>
      <c r="I503" s="5">
        <v>0</v>
      </c>
      <c r="J503" s="12">
        <v>0</v>
      </c>
      <c r="K503" s="11">
        <v>0</v>
      </c>
      <c r="L503" s="11">
        <v>0</v>
      </c>
      <c r="M503" s="12">
        <v>47.1</v>
      </c>
      <c r="N503" s="12">
        <v>0</v>
      </c>
      <c r="O503" s="12">
        <v>0</v>
      </c>
      <c r="P503" s="12">
        <v>0</v>
      </c>
      <c r="Q503" s="12">
        <v>0</v>
      </c>
      <c r="R503" s="12">
        <v>0</v>
      </c>
      <c r="S503" s="9">
        <v>0</v>
      </c>
      <c r="T503" s="12">
        <v>0</v>
      </c>
      <c r="U503" s="12">
        <v>0</v>
      </c>
      <c r="V503" s="12">
        <v>0</v>
      </c>
      <c r="W503" s="12">
        <v>0</v>
      </c>
      <c r="X503" s="6">
        <v>0</v>
      </c>
      <c r="Y503" s="6">
        <v>0</v>
      </c>
      <c r="Z503" s="12">
        <v>0</v>
      </c>
      <c r="AA503" s="12">
        <v>0</v>
      </c>
      <c r="AB503" s="6">
        <v>0</v>
      </c>
      <c r="AC503" s="6">
        <v>0</v>
      </c>
      <c r="AD503" s="6">
        <v>0</v>
      </c>
      <c r="AE503" s="6">
        <v>0</v>
      </c>
      <c r="AF503" s="12">
        <v>0</v>
      </c>
      <c r="AG503" s="12">
        <v>0</v>
      </c>
      <c r="AH503" s="12">
        <v>0</v>
      </c>
      <c r="AI503" s="6">
        <f>SUM(F503:AE503)</f>
        <v>47.1</v>
      </c>
      <c r="AJ503" s="10" t="s">
        <v>29</v>
      </c>
    </row>
    <row r="504" spans="1:36" x14ac:dyDescent="0.3">
      <c r="A504" s="10" t="s">
        <v>95</v>
      </c>
      <c r="B504" s="10" t="s">
        <v>516</v>
      </c>
      <c r="C504" s="10" t="s">
        <v>467</v>
      </c>
      <c r="D504" s="10" t="s">
        <v>40</v>
      </c>
      <c r="E504" s="10">
        <v>2019</v>
      </c>
      <c r="F504" s="11">
        <v>0</v>
      </c>
      <c r="G504" s="5">
        <v>0</v>
      </c>
      <c r="H504" s="5">
        <v>0</v>
      </c>
      <c r="I504" s="5">
        <v>0</v>
      </c>
      <c r="J504" s="12">
        <v>0</v>
      </c>
      <c r="K504" s="11">
        <v>0</v>
      </c>
      <c r="L504" s="11">
        <v>0</v>
      </c>
      <c r="M504" s="12">
        <v>36</v>
      </c>
      <c r="N504" s="12">
        <v>0</v>
      </c>
      <c r="O504" s="12">
        <v>0</v>
      </c>
      <c r="P504" s="12">
        <v>0</v>
      </c>
      <c r="Q504" s="12">
        <v>0</v>
      </c>
      <c r="R504" s="12">
        <v>0</v>
      </c>
      <c r="S504" s="9">
        <v>0</v>
      </c>
      <c r="T504" s="12">
        <v>0</v>
      </c>
      <c r="U504" s="12">
        <v>0</v>
      </c>
      <c r="V504" s="12">
        <v>0</v>
      </c>
      <c r="W504" s="12">
        <v>0</v>
      </c>
      <c r="X504" s="6">
        <v>0</v>
      </c>
      <c r="Y504" s="6">
        <v>0</v>
      </c>
      <c r="Z504" s="12">
        <v>0</v>
      </c>
      <c r="AA504" s="12">
        <v>0</v>
      </c>
      <c r="AB504" s="6">
        <v>0</v>
      </c>
      <c r="AC504" s="6">
        <v>0</v>
      </c>
      <c r="AD504" s="6">
        <v>0</v>
      </c>
      <c r="AE504" s="6">
        <v>0</v>
      </c>
      <c r="AF504" s="12">
        <v>0</v>
      </c>
      <c r="AG504" s="12">
        <v>0</v>
      </c>
      <c r="AH504" s="12">
        <v>0</v>
      </c>
      <c r="AI504" s="6">
        <f>SUM(F504:AE504)</f>
        <v>36</v>
      </c>
      <c r="AJ504" s="10" t="s">
        <v>29</v>
      </c>
    </row>
    <row r="505" spans="1:36" ht="31.2" x14ac:dyDescent="0.3">
      <c r="A505" s="10" t="s">
        <v>469</v>
      </c>
      <c r="B505" s="10" t="s">
        <v>473</v>
      </c>
      <c r="C505" s="10" t="s">
        <v>467</v>
      </c>
      <c r="D505" s="10" t="s">
        <v>32</v>
      </c>
      <c r="E505" s="10">
        <v>2010</v>
      </c>
      <c r="F505" s="11">
        <v>0</v>
      </c>
      <c r="G505" s="5">
        <v>0</v>
      </c>
      <c r="H505" s="5"/>
      <c r="I505" s="5"/>
      <c r="J505" s="12">
        <v>0</v>
      </c>
      <c r="K505" s="11">
        <v>0</v>
      </c>
      <c r="L505" s="11">
        <v>0</v>
      </c>
      <c r="M505" s="12">
        <v>0</v>
      </c>
      <c r="N505" s="12"/>
      <c r="O505" s="12">
        <v>0</v>
      </c>
      <c r="P505" s="12">
        <v>25</v>
      </c>
      <c r="Q505" s="12">
        <v>0</v>
      </c>
      <c r="R505" s="12">
        <v>0</v>
      </c>
      <c r="S505" s="9">
        <v>0</v>
      </c>
      <c r="T505" s="12">
        <v>0</v>
      </c>
      <c r="U505" s="12">
        <v>9.6</v>
      </c>
      <c r="V505" s="12">
        <v>0</v>
      </c>
      <c r="W505" s="12"/>
      <c r="X505" s="6">
        <v>0</v>
      </c>
      <c r="Y505" s="6">
        <v>0</v>
      </c>
      <c r="Z505" s="6"/>
      <c r="AA505" s="6"/>
      <c r="AB505" s="6">
        <v>0</v>
      </c>
      <c r="AC505" s="6">
        <v>0</v>
      </c>
      <c r="AD505" s="6">
        <v>0</v>
      </c>
      <c r="AE505" s="6">
        <v>0</v>
      </c>
      <c r="AF505" s="6"/>
      <c r="AG505" s="6"/>
      <c r="AH505" s="6"/>
      <c r="AI505" s="6">
        <f>SUM(F505:AE505)</f>
        <v>34.6</v>
      </c>
      <c r="AJ505" s="10" t="s">
        <v>29</v>
      </c>
    </row>
    <row r="506" spans="1:36" x14ac:dyDescent="0.3">
      <c r="A506" s="2" t="s">
        <v>185</v>
      </c>
      <c r="B506" s="7" t="s">
        <v>195</v>
      </c>
      <c r="C506" s="8" t="s">
        <v>27</v>
      </c>
      <c r="D506" s="8" t="s">
        <v>32</v>
      </c>
      <c r="E506" s="8">
        <v>2017</v>
      </c>
      <c r="F506" s="9">
        <v>4.1399999999999997</v>
      </c>
      <c r="G506" s="5">
        <v>0</v>
      </c>
      <c r="H506" s="5">
        <v>0</v>
      </c>
      <c r="I506" s="5">
        <v>0</v>
      </c>
      <c r="J506" s="9">
        <v>0</v>
      </c>
      <c r="K506" s="6">
        <v>0</v>
      </c>
      <c r="L506" s="6">
        <v>0</v>
      </c>
      <c r="M506" s="9">
        <v>0</v>
      </c>
      <c r="N506" s="12">
        <v>0</v>
      </c>
      <c r="O506" s="9">
        <v>0</v>
      </c>
      <c r="P506" s="9">
        <v>0</v>
      </c>
      <c r="Q506" s="9">
        <v>0</v>
      </c>
      <c r="R506" s="9">
        <v>0</v>
      </c>
      <c r="S506" s="9">
        <v>0</v>
      </c>
      <c r="T506" s="9">
        <v>0</v>
      </c>
      <c r="U506" s="9">
        <v>0</v>
      </c>
      <c r="V506" s="9">
        <v>0</v>
      </c>
      <c r="W506" s="12">
        <v>0</v>
      </c>
      <c r="X506" s="6">
        <v>0</v>
      </c>
      <c r="Y506" s="6">
        <v>0</v>
      </c>
      <c r="Z506" s="12">
        <v>0</v>
      </c>
      <c r="AA506" s="12">
        <v>0</v>
      </c>
      <c r="AB506" s="6">
        <v>0</v>
      </c>
      <c r="AC506" s="6">
        <v>0</v>
      </c>
      <c r="AD506" s="6">
        <v>0</v>
      </c>
      <c r="AE506" s="6">
        <v>0</v>
      </c>
      <c r="AF506" s="12">
        <v>0</v>
      </c>
      <c r="AG506" s="12">
        <v>0</v>
      </c>
      <c r="AH506" s="12">
        <v>0</v>
      </c>
      <c r="AI506" s="6">
        <f>SUM(F506:AH506)</f>
        <v>4.1399999999999997</v>
      </c>
      <c r="AJ506" s="8" t="s">
        <v>29</v>
      </c>
    </row>
    <row r="507" spans="1:36" ht="31.2" x14ac:dyDescent="0.3">
      <c r="A507" s="10" t="s">
        <v>45</v>
      </c>
      <c r="B507" s="92" t="s">
        <v>621</v>
      </c>
      <c r="C507" s="10" t="s">
        <v>364</v>
      </c>
      <c r="D507" s="10" t="s">
        <v>32</v>
      </c>
      <c r="E507" s="15">
        <v>2020</v>
      </c>
      <c r="F507" s="15">
        <v>0</v>
      </c>
      <c r="G507" s="15">
        <v>0</v>
      </c>
      <c r="H507" s="15">
        <v>0</v>
      </c>
      <c r="I507" s="15">
        <v>0</v>
      </c>
      <c r="J507" s="15">
        <v>0</v>
      </c>
      <c r="K507" s="15">
        <v>0</v>
      </c>
      <c r="L507" s="15">
        <v>0</v>
      </c>
      <c r="M507" s="15">
        <v>25</v>
      </c>
      <c r="N507" s="12">
        <v>0</v>
      </c>
      <c r="O507" s="15">
        <v>0</v>
      </c>
      <c r="P507" s="15">
        <v>0</v>
      </c>
      <c r="Q507" s="15">
        <v>0</v>
      </c>
      <c r="R507" s="15">
        <v>0</v>
      </c>
      <c r="S507" s="15">
        <v>0</v>
      </c>
      <c r="T507" s="15">
        <v>0</v>
      </c>
      <c r="U507" s="15">
        <v>0</v>
      </c>
      <c r="V507" s="15">
        <v>0</v>
      </c>
      <c r="W507" s="12">
        <v>0</v>
      </c>
      <c r="X507" s="15">
        <v>0</v>
      </c>
      <c r="Y507" s="15">
        <v>0</v>
      </c>
      <c r="Z507" s="10">
        <v>0</v>
      </c>
      <c r="AA507" s="12">
        <v>0</v>
      </c>
      <c r="AB507" s="15">
        <v>0</v>
      </c>
      <c r="AC507" s="15">
        <v>0</v>
      </c>
      <c r="AD507" s="15">
        <v>0</v>
      </c>
      <c r="AE507" s="15">
        <v>0</v>
      </c>
      <c r="AF507" s="6">
        <v>0</v>
      </c>
      <c r="AG507" s="6">
        <v>0</v>
      </c>
      <c r="AH507" s="6">
        <v>0</v>
      </c>
      <c r="AI507" s="6">
        <f>SUM(F507:AE507)</f>
        <v>25</v>
      </c>
      <c r="AJ507" s="15" t="s">
        <v>29</v>
      </c>
    </row>
    <row r="508" spans="1:36" x14ac:dyDescent="0.3">
      <c r="A508" s="10" t="s">
        <v>45</v>
      </c>
      <c r="B508" s="92" t="s">
        <v>622</v>
      </c>
      <c r="C508" s="10" t="s">
        <v>364</v>
      </c>
      <c r="D508" s="10" t="s">
        <v>32</v>
      </c>
      <c r="E508" s="15">
        <v>2020</v>
      </c>
      <c r="F508" s="15">
        <v>0</v>
      </c>
      <c r="G508" s="15">
        <v>0</v>
      </c>
      <c r="H508" s="15">
        <v>0</v>
      </c>
      <c r="I508" s="15">
        <v>0</v>
      </c>
      <c r="J508" s="15">
        <v>0</v>
      </c>
      <c r="K508" s="15">
        <v>0</v>
      </c>
      <c r="L508" s="15">
        <v>0</v>
      </c>
      <c r="M508" s="15">
        <v>52</v>
      </c>
      <c r="N508" s="12">
        <v>0</v>
      </c>
      <c r="O508" s="15">
        <v>0</v>
      </c>
      <c r="P508" s="15">
        <v>0</v>
      </c>
      <c r="Q508" s="15">
        <v>0</v>
      </c>
      <c r="R508" s="15">
        <v>0</v>
      </c>
      <c r="S508" s="15">
        <v>0</v>
      </c>
      <c r="T508" s="15">
        <v>0</v>
      </c>
      <c r="U508" s="15">
        <v>0</v>
      </c>
      <c r="V508" s="15">
        <v>0</v>
      </c>
      <c r="W508" s="12">
        <v>0</v>
      </c>
      <c r="X508" s="15">
        <v>0</v>
      </c>
      <c r="Y508" s="15">
        <v>0</v>
      </c>
      <c r="Z508" s="10">
        <v>0</v>
      </c>
      <c r="AA508" s="12">
        <v>0</v>
      </c>
      <c r="AB508" s="15">
        <v>0</v>
      </c>
      <c r="AC508" s="15">
        <v>0</v>
      </c>
      <c r="AD508" s="15">
        <v>0</v>
      </c>
      <c r="AE508" s="15">
        <v>0</v>
      </c>
      <c r="AF508" s="6">
        <v>0</v>
      </c>
      <c r="AG508" s="6">
        <v>0</v>
      </c>
      <c r="AH508" s="6">
        <v>0</v>
      </c>
      <c r="AI508" s="6">
        <f>SUM(F508:AE508)</f>
        <v>52</v>
      </c>
      <c r="AJ508" s="15" t="s">
        <v>29</v>
      </c>
    </row>
    <row r="509" spans="1:36" ht="31.2" x14ac:dyDescent="0.3">
      <c r="A509" s="10" t="s">
        <v>95</v>
      </c>
      <c r="B509" s="10" t="s">
        <v>522</v>
      </c>
      <c r="C509" s="10" t="s">
        <v>467</v>
      </c>
      <c r="D509" s="10" t="s">
        <v>28</v>
      </c>
      <c r="E509" s="10">
        <v>2017</v>
      </c>
      <c r="F509" s="11">
        <v>0</v>
      </c>
      <c r="G509" s="5">
        <v>0</v>
      </c>
      <c r="H509" s="5">
        <v>0</v>
      </c>
      <c r="I509" s="5">
        <v>0</v>
      </c>
      <c r="J509" s="12">
        <v>0</v>
      </c>
      <c r="K509" s="11">
        <v>29.1</v>
      </c>
      <c r="L509" s="11">
        <v>0</v>
      </c>
      <c r="M509" s="12">
        <v>0</v>
      </c>
      <c r="N509" s="12">
        <v>0</v>
      </c>
      <c r="O509" s="12">
        <v>0</v>
      </c>
      <c r="P509" s="12">
        <v>0</v>
      </c>
      <c r="Q509" s="12">
        <v>0</v>
      </c>
      <c r="R509" s="12">
        <v>0</v>
      </c>
      <c r="S509" s="9">
        <v>0</v>
      </c>
      <c r="T509" s="12">
        <v>0</v>
      </c>
      <c r="U509" s="12">
        <v>0</v>
      </c>
      <c r="V509" s="12">
        <v>0</v>
      </c>
      <c r="W509" s="12">
        <v>0</v>
      </c>
      <c r="X509" s="6">
        <v>0</v>
      </c>
      <c r="Y509" s="6">
        <v>0</v>
      </c>
      <c r="Z509" s="12">
        <v>0</v>
      </c>
      <c r="AA509" s="12">
        <v>0</v>
      </c>
      <c r="AB509" s="6">
        <v>0</v>
      </c>
      <c r="AC509" s="6">
        <v>0</v>
      </c>
      <c r="AD509" s="6">
        <v>0</v>
      </c>
      <c r="AE509" s="6">
        <v>0</v>
      </c>
      <c r="AF509" s="12">
        <v>0</v>
      </c>
      <c r="AG509" s="12">
        <v>0</v>
      </c>
      <c r="AH509" s="12">
        <v>0</v>
      </c>
      <c r="AI509" s="6">
        <f>SUM(F509:AE509)</f>
        <v>29.1</v>
      </c>
      <c r="AJ509" s="10" t="s">
        <v>29</v>
      </c>
    </row>
    <row r="510" spans="1:36" hidden="1" x14ac:dyDescent="0.3">
      <c r="A510" s="10" t="s">
        <v>75</v>
      </c>
      <c r="B510" s="29" t="s">
        <v>649</v>
      </c>
      <c r="C510" s="27" t="s">
        <v>27</v>
      </c>
      <c r="D510" s="27" t="s">
        <v>32</v>
      </c>
      <c r="E510" s="28">
        <v>2020</v>
      </c>
      <c r="F510" s="28">
        <v>0</v>
      </c>
      <c r="G510" s="28">
        <v>0</v>
      </c>
      <c r="H510" s="28">
        <v>0</v>
      </c>
      <c r="I510" s="28">
        <v>0</v>
      </c>
      <c r="J510" s="28">
        <v>0</v>
      </c>
      <c r="K510" s="28">
        <v>0</v>
      </c>
      <c r="L510" s="28">
        <v>0</v>
      </c>
      <c r="M510" s="28">
        <v>290</v>
      </c>
      <c r="N510" s="30">
        <v>0</v>
      </c>
      <c r="O510" s="28">
        <v>0</v>
      </c>
      <c r="P510" s="28">
        <v>0</v>
      </c>
      <c r="Q510" s="28">
        <v>0</v>
      </c>
      <c r="R510" s="28">
        <v>0</v>
      </c>
      <c r="S510" s="28">
        <v>0</v>
      </c>
      <c r="T510" s="28">
        <v>0</v>
      </c>
      <c r="U510" s="28">
        <v>0</v>
      </c>
      <c r="V510" s="28">
        <v>0</v>
      </c>
      <c r="W510" s="30">
        <v>0</v>
      </c>
      <c r="X510" s="28">
        <v>0</v>
      </c>
      <c r="Y510" s="28">
        <v>0</v>
      </c>
      <c r="Z510" s="27">
        <v>0</v>
      </c>
      <c r="AA510" s="30">
        <v>0</v>
      </c>
      <c r="AB510" s="28">
        <v>0</v>
      </c>
      <c r="AC510" s="28">
        <v>0</v>
      </c>
      <c r="AD510" s="28">
        <v>0</v>
      </c>
      <c r="AE510" s="28">
        <v>0</v>
      </c>
      <c r="AF510" s="26">
        <v>0</v>
      </c>
      <c r="AG510" s="26">
        <v>0</v>
      </c>
      <c r="AH510" s="26">
        <v>0</v>
      </c>
      <c r="AI510" s="26">
        <f>SUM(F510:AH510)</f>
        <v>290</v>
      </c>
      <c r="AJ510" s="28" t="s">
        <v>29</v>
      </c>
    </row>
    <row r="511" spans="1:36" hidden="1" x14ac:dyDescent="0.3">
      <c r="A511" s="2" t="s">
        <v>25</v>
      </c>
      <c r="B511" s="3" t="s">
        <v>31</v>
      </c>
      <c r="C511" s="4" t="s">
        <v>27</v>
      </c>
      <c r="D511" s="4" t="s">
        <v>32</v>
      </c>
      <c r="E511" s="4">
        <v>2020</v>
      </c>
      <c r="F511" s="5">
        <v>0</v>
      </c>
      <c r="G511" s="5">
        <v>0</v>
      </c>
      <c r="H511" s="5"/>
      <c r="I511" s="5"/>
      <c r="J511" s="5">
        <v>0</v>
      </c>
      <c r="K511" s="6">
        <v>0</v>
      </c>
      <c r="L511" s="6">
        <v>0</v>
      </c>
      <c r="M511" s="5">
        <v>229.4</v>
      </c>
      <c r="N511" s="5"/>
      <c r="O511" s="5">
        <v>0</v>
      </c>
      <c r="P511" s="5">
        <v>0</v>
      </c>
      <c r="Q511" s="5">
        <v>0</v>
      </c>
      <c r="R511" s="5">
        <v>0</v>
      </c>
      <c r="S511" s="5">
        <v>0</v>
      </c>
      <c r="T511" s="5">
        <v>0</v>
      </c>
      <c r="U511" s="5">
        <v>507.6</v>
      </c>
      <c r="V511" s="5">
        <v>0</v>
      </c>
      <c r="W511" s="5"/>
      <c r="X511" s="6">
        <v>0</v>
      </c>
      <c r="Y511" s="6">
        <v>0</v>
      </c>
      <c r="Z511" s="6"/>
      <c r="AA511" s="6"/>
      <c r="AB511" s="6">
        <v>0</v>
      </c>
      <c r="AC511" s="6">
        <v>0</v>
      </c>
      <c r="AD511" s="6">
        <v>0</v>
      </c>
      <c r="AE511" s="6">
        <v>0</v>
      </c>
      <c r="AF511" s="6"/>
      <c r="AG511" s="6"/>
      <c r="AH511" s="6"/>
      <c r="AI511" s="6">
        <f t="shared" ref="AI511:AI527" si="26">SUM(F511:AE511)</f>
        <v>737</v>
      </c>
      <c r="AJ511" s="4" t="s">
        <v>29</v>
      </c>
    </row>
    <row r="512" spans="1:36" ht="31.2" hidden="1" x14ac:dyDescent="0.3">
      <c r="A512" s="10" t="s">
        <v>84</v>
      </c>
      <c r="B512" s="10" t="s">
        <v>312</v>
      </c>
      <c r="C512" s="10" t="s">
        <v>293</v>
      </c>
      <c r="D512" s="10" t="s">
        <v>32</v>
      </c>
      <c r="E512" s="10">
        <v>2020</v>
      </c>
      <c r="F512" s="11">
        <v>0</v>
      </c>
      <c r="G512" s="5">
        <v>0</v>
      </c>
      <c r="H512" s="5"/>
      <c r="I512" s="5"/>
      <c r="J512" s="12">
        <v>0</v>
      </c>
      <c r="K512" s="11">
        <v>0</v>
      </c>
      <c r="L512" s="12">
        <v>0</v>
      </c>
      <c r="M512" s="12">
        <v>0</v>
      </c>
      <c r="N512" s="12">
        <v>0</v>
      </c>
      <c r="O512" s="12">
        <v>0</v>
      </c>
      <c r="P512" s="12">
        <v>41</v>
      </c>
      <c r="Q512" s="11">
        <v>0</v>
      </c>
      <c r="R512" s="12">
        <v>0</v>
      </c>
      <c r="S512" s="12">
        <v>0</v>
      </c>
      <c r="T512" s="12">
        <v>0</v>
      </c>
      <c r="U512" s="12">
        <v>0</v>
      </c>
      <c r="V512" s="12">
        <v>0</v>
      </c>
      <c r="W512" s="12">
        <v>0</v>
      </c>
      <c r="X512" s="12">
        <v>0</v>
      </c>
      <c r="Y512" s="12">
        <v>0</v>
      </c>
      <c r="Z512" s="12">
        <v>0</v>
      </c>
      <c r="AA512" s="12">
        <v>0</v>
      </c>
      <c r="AB512" s="12">
        <v>0</v>
      </c>
      <c r="AC512" s="12">
        <v>0</v>
      </c>
      <c r="AD512" s="11">
        <v>0</v>
      </c>
      <c r="AE512" s="12">
        <v>0</v>
      </c>
      <c r="AF512" s="12">
        <v>0</v>
      </c>
      <c r="AG512" s="12">
        <v>0</v>
      </c>
      <c r="AH512" s="12">
        <v>0</v>
      </c>
      <c r="AI512" s="6">
        <f t="shared" si="26"/>
        <v>41</v>
      </c>
      <c r="AJ512" s="10" t="s">
        <v>29</v>
      </c>
    </row>
    <row r="513" spans="1:36" hidden="1" x14ac:dyDescent="0.3">
      <c r="A513" s="2" t="s">
        <v>134</v>
      </c>
      <c r="B513" s="3" t="s">
        <v>138</v>
      </c>
      <c r="C513" s="4" t="s">
        <v>27</v>
      </c>
      <c r="D513" s="4" t="s">
        <v>32</v>
      </c>
      <c r="E513" s="4">
        <v>2020</v>
      </c>
      <c r="F513" s="5">
        <v>0</v>
      </c>
      <c r="G513" s="5">
        <v>0</v>
      </c>
      <c r="H513" s="5"/>
      <c r="I513" s="5"/>
      <c r="J513" s="5">
        <v>0</v>
      </c>
      <c r="K513" s="6">
        <v>0</v>
      </c>
      <c r="L513" s="6">
        <v>0</v>
      </c>
      <c r="M513" s="111">
        <v>24</v>
      </c>
      <c r="N513" s="5"/>
      <c r="O513" s="5">
        <v>0</v>
      </c>
      <c r="P513" s="5">
        <v>0</v>
      </c>
      <c r="Q513" s="5">
        <v>0</v>
      </c>
      <c r="R513" s="5">
        <v>0</v>
      </c>
      <c r="S513" s="5">
        <v>0</v>
      </c>
      <c r="T513" s="5">
        <v>0</v>
      </c>
      <c r="U513" s="5">
        <v>0</v>
      </c>
      <c r="V513" s="5">
        <v>0</v>
      </c>
      <c r="W513" s="5"/>
      <c r="X513" s="6">
        <v>0</v>
      </c>
      <c r="Y513" s="6">
        <v>0</v>
      </c>
      <c r="Z513" s="6"/>
      <c r="AA513" s="6"/>
      <c r="AB513" s="6">
        <v>0</v>
      </c>
      <c r="AC513" s="6">
        <v>0</v>
      </c>
      <c r="AD513" s="6">
        <v>0</v>
      </c>
      <c r="AE513" s="6">
        <v>0</v>
      </c>
      <c r="AF513" s="6"/>
      <c r="AG513" s="6"/>
      <c r="AH513" s="6"/>
      <c r="AI513" s="6">
        <f t="shared" si="26"/>
        <v>24</v>
      </c>
      <c r="AJ513" s="113" t="s">
        <v>29</v>
      </c>
    </row>
    <row r="514" spans="1:36" ht="39.6" hidden="1" x14ac:dyDescent="0.3">
      <c r="A514" s="3" t="s">
        <v>147</v>
      </c>
      <c r="B514" s="3" t="s">
        <v>148</v>
      </c>
      <c r="C514" s="3" t="s">
        <v>27</v>
      </c>
      <c r="D514" s="3" t="s">
        <v>32</v>
      </c>
      <c r="E514" s="3">
        <v>2020</v>
      </c>
      <c r="F514" s="6">
        <v>0.22500000000000001</v>
      </c>
      <c r="G514" s="5">
        <v>0</v>
      </c>
      <c r="H514" s="5"/>
      <c r="I514" s="5"/>
      <c r="J514" s="6">
        <v>0</v>
      </c>
      <c r="K514" s="6">
        <v>0</v>
      </c>
      <c r="L514" s="6">
        <v>0</v>
      </c>
      <c r="M514" s="110">
        <v>0</v>
      </c>
      <c r="N514" s="6"/>
      <c r="O514" s="6">
        <v>0</v>
      </c>
      <c r="P514" s="6">
        <v>0</v>
      </c>
      <c r="Q514" s="6">
        <v>0</v>
      </c>
      <c r="R514" s="6">
        <v>0</v>
      </c>
      <c r="S514" s="6">
        <v>0</v>
      </c>
      <c r="T514" s="6">
        <v>0</v>
      </c>
      <c r="U514" s="6">
        <v>0</v>
      </c>
      <c r="V514" s="6">
        <v>0</v>
      </c>
      <c r="W514" s="6"/>
      <c r="X514" s="6">
        <v>0</v>
      </c>
      <c r="Y514" s="6">
        <v>0</v>
      </c>
      <c r="Z514" s="6"/>
      <c r="AA514" s="6"/>
      <c r="AB514" s="6">
        <v>0</v>
      </c>
      <c r="AC514" s="6">
        <v>0</v>
      </c>
      <c r="AD514" s="6">
        <v>0</v>
      </c>
      <c r="AE514" s="6">
        <v>0</v>
      </c>
      <c r="AF514" s="6"/>
      <c r="AG514" s="6"/>
      <c r="AH514" s="6"/>
      <c r="AI514" s="6">
        <f t="shared" si="26"/>
        <v>0.22500000000000001</v>
      </c>
      <c r="AJ514" s="112" t="s">
        <v>38</v>
      </c>
    </row>
    <row r="515" spans="1:36" ht="26.4" hidden="1" x14ac:dyDescent="0.3">
      <c r="A515" s="2" t="s">
        <v>147</v>
      </c>
      <c r="B515" s="3" t="s">
        <v>171</v>
      </c>
      <c r="C515" s="4" t="s">
        <v>27</v>
      </c>
      <c r="D515" s="4" t="s">
        <v>32</v>
      </c>
      <c r="E515" s="4">
        <v>2020</v>
      </c>
      <c r="F515" s="5">
        <v>0</v>
      </c>
      <c r="G515" s="5">
        <v>0</v>
      </c>
      <c r="H515" s="109"/>
      <c r="I515" s="5"/>
      <c r="J515" s="5">
        <v>0</v>
      </c>
      <c r="K515" s="6">
        <v>0</v>
      </c>
      <c r="L515" s="6">
        <v>0</v>
      </c>
      <c r="M515" s="5">
        <v>226.53</v>
      </c>
      <c r="N515" s="5"/>
      <c r="O515" s="5">
        <v>0</v>
      </c>
      <c r="P515" s="5">
        <v>0</v>
      </c>
      <c r="Q515" s="5">
        <v>0</v>
      </c>
      <c r="R515" s="5">
        <v>0</v>
      </c>
      <c r="S515" s="5">
        <v>0</v>
      </c>
      <c r="T515" s="5">
        <v>0</v>
      </c>
      <c r="U515" s="5">
        <v>0</v>
      </c>
      <c r="V515" s="5">
        <v>0</v>
      </c>
      <c r="W515" s="5"/>
      <c r="X515" s="6">
        <v>0</v>
      </c>
      <c r="Y515" s="6">
        <v>0</v>
      </c>
      <c r="Z515" s="6"/>
      <c r="AA515" s="6"/>
      <c r="AB515" s="6">
        <v>0</v>
      </c>
      <c r="AC515" s="6">
        <v>0</v>
      </c>
      <c r="AD515" s="6">
        <v>0</v>
      </c>
      <c r="AE515" s="6">
        <v>0</v>
      </c>
      <c r="AF515" s="6"/>
      <c r="AG515" s="6"/>
      <c r="AH515" s="6"/>
      <c r="AI515" s="6">
        <f t="shared" si="26"/>
        <v>226.53</v>
      </c>
      <c r="AJ515" s="113" t="s">
        <v>29</v>
      </c>
    </row>
    <row r="516" spans="1:36" hidden="1" x14ac:dyDescent="0.3">
      <c r="A516" s="10" t="s">
        <v>117</v>
      </c>
      <c r="B516" s="10" t="s">
        <v>242</v>
      </c>
      <c r="C516" s="34" t="s">
        <v>204</v>
      </c>
      <c r="D516" s="108" t="s">
        <v>32</v>
      </c>
      <c r="E516" s="10">
        <v>2020</v>
      </c>
      <c r="F516" s="35">
        <v>0</v>
      </c>
      <c r="G516" s="31">
        <v>0</v>
      </c>
      <c r="H516" s="31"/>
      <c r="I516" s="31"/>
      <c r="J516" s="36">
        <v>0</v>
      </c>
      <c r="K516" s="35">
        <v>0</v>
      </c>
      <c r="L516" s="36">
        <v>0</v>
      </c>
      <c r="M516" s="36">
        <v>26.65</v>
      </c>
      <c r="N516" s="12"/>
      <c r="O516" s="36">
        <v>0</v>
      </c>
      <c r="P516" s="36">
        <v>0</v>
      </c>
      <c r="Q516" s="36">
        <v>0</v>
      </c>
      <c r="R516" s="36">
        <v>0</v>
      </c>
      <c r="S516" s="32">
        <v>0</v>
      </c>
      <c r="T516" s="36">
        <v>0</v>
      </c>
      <c r="U516" s="36">
        <v>8.5299999999999994</v>
      </c>
      <c r="V516" s="36">
        <v>0</v>
      </c>
      <c r="W516" s="12"/>
      <c r="X516" s="36">
        <v>0</v>
      </c>
      <c r="Y516" s="36">
        <v>0</v>
      </c>
      <c r="Z516" s="12"/>
      <c r="AA516" s="12"/>
      <c r="AB516" s="36">
        <v>0</v>
      </c>
      <c r="AC516" s="36">
        <v>0</v>
      </c>
      <c r="AD516" s="36">
        <v>0</v>
      </c>
      <c r="AE516" s="36">
        <v>0</v>
      </c>
      <c r="AF516" s="12"/>
      <c r="AG516" s="12"/>
      <c r="AH516" s="12"/>
      <c r="AI516" s="33">
        <f t="shared" si="26"/>
        <v>35.18</v>
      </c>
      <c r="AJ516" s="37" t="s">
        <v>29</v>
      </c>
    </row>
    <row r="517" spans="1:36" ht="31.2" hidden="1" x14ac:dyDescent="0.3">
      <c r="A517" s="10" t="s">
        <v>25</v>
      </c>
      <c r="B517" s="10" t="s">
        <v>365</v>
      </c>
      <c r="C517" s="10" t="s">
        <v>364</v>
      </c>
      <c r="D517" s="34" t="s">
        <v>40</v>
      </c>
      <c r="E517" s="10">
        <v>2020</v>
      </c>
      <c r="F517" s="11">
        <v>0</v>
      </c>
      <c r="G517" s="5">
        <v>0</v>
      </c>
      <c r="H517" s="5"/>
      <c r="I517" s="5"/>
      <c r="J517" s="11">
        <v>0</v>
      </c>
      <c r="K517" s="11">
        <v>0</v>
      </c>
      <c r="L517" s="12">
        <v>0</v>
      </c>
      <c r="M517" s="12">
        <v>2</v>
      </c>
      <c r="N517" s="12"/>
      <c r="O517" s="12">
        <v>0</v>
      </c>
      <c r="P517" s="12">
        <v>0</v>
      </c>
      <c r="Q517" s="11">
        <v>0</v>
      </c>
      <c r="R517" s="12">
        <v>0</v>
      </c>
      <c r="S517" s="12">
        <v>0</v>
      </c>
      <c r="T517" s="12">
        <v>0</v>
      </c>
      <c r="U517" s="12">
        <v>0</v>
      </c>
      <c r="V517" s="12">
        <v>0</v>
      </c>
      <c r="W517" s="12"/>
      <c r="X517" s="12">
        <v>0</v>
      </c>
      <c r="Y517" s="12">
        <v>0</v>
      </c>
      <c r="Z517" s="12"/>
      <c r="AA517" s="12"/>
      <c r="AB517" s="11">
        <v>0</v>
      </c>
      <c r="AC517" s="12">
        <v>0</v>
      </c>
      <c r="AD517" s="12">
        <v>0</v>
      </c>
      <c r="AE517" s="12">
        <v>0</v>
      </c>
      <c r="AF517" s="12"/>
      <c r="AG517" s="12"/>
      <c r="AH517" s="12"/>
      <c r="AI517" s="6">
        <f t="shared" si="26"/>
        <v>2</v>
      </c>
      <c r="AJ517" s="10" t="s">
        <v>58</v>
      </c>
    </row>
    <row r="518" spans="1:36" ht="31.2" hidden="1" x14ac:dyDescent="0.3">
      <c r="A518" s="10" t="s">
        <v>147</v>
      </c>
      <c r="B518" s="10" t="s">
        <v>416</v>
      </c>
      <c r="C518" s="10" t="s">
        <v>364</v>
      </c>
      <c r="D518" s="10" t="s">
        <v>32</v>
      </c>
      <c r="E518" s="10">
        <v>2020</v>
      </c>
      <c r="F518" s="11">
        <v>67.489999999999995</v>
      </c>
      <c r="G518" s="5">
        <v>0</v>
      </c>
      <c r="H518" s="5"/>
      <c r="I518" s="5"/>
      <c r="J518" s="11">
        <v>0</v>
      </c>
      <c r="K518" s="11">
        <v>0</v>
      </c>
      <c r="L518" s="12">
        <v>0</v>
      </c>
      <c r="M518" s="12">
        <v>0</v>
      </c>
      <c r="N518" s="12"/>
      <c r="O518" s="12">
        <v>0</v>
      </c>
      <c r="P518" s="12">
        <v>0</v>
      </c>
      <c r="Q518" s="11">
        <v>0</v>
      </c>
      <c r="R518" s="12">
        <v>0</v>
      </c>
      <c r="S518" s="12">
        <v>0</v>
      </c>
      <c r="T518" s="12">
        <v>0</v>
      </c>
      <c r="U518" s="12">
        <v>0</v>
      </c>
      <c r="V518" s="12">
        <v>0</v>
      </c>
      <c r="W518" s="12"/>
      <c r="X518" s="12">
        <v>0</v>
      </c>
      <c r="Y518" s="12">
        <v>5.44</v>
      </c>
      <c r="Z518" s="12"/>
      <c r="AA518" s="12"/>
      <c r="AB518" s="11">
        <v>0</v>
      </c>
      <c r="AC518" s="11">
        <v>0</v>
      </c>
      <c r="AD518" s="11">
        <v>0</v>
      </c>
      <c r="AE518" s="12">
        <v>0</v>
      </c>
      <c r="AF518" s="12"/>
      <c r="AG518" s="12"/>
      <c r="AH518" s="12"/>
      <c r="AI518" s="6">
        <f t="shared" si="26"/>
        <v>72.929999999999993</v>
      </c>
      <c r="AJ518" s="10" t="s">
        <v>58</v>
      </c>
    </row>
    <row r="519" spans="1:36" ht="31.2" hidden="1" x14ac:dyDescent="0.3">
      <c r="A519" s="10" t="s">
        <v>147</v>
      </c>
      <c r="B519" s="10" t="s">
        <v>444</v>
      </c>
      <c r="C519" s="10" t="s">
        <v>364</v>
      </c>
      <c r="D519" s="10" t="s">
        <v>32</v>
      </c>
      <c r="E519" s="10">
        <v>2020</v>
      </c>
      <c r="F519" s="11">
        <v>1.2250000000000001</v>
      </c>
      <c r="G519" s="5">
        <v>0</v>
      </c>
      <c r="H519" s="5"/>
      <c r="I519" s="5"/>
      <c r="J519" s="11">
        <v>0</v>
      </c>
      <c r="K519" s="11">
        <v>0</v>
      </c>
      <c r="L519" s="12">
        <v>0</v>
      </c>
      <c r="M519" s="12">
        <v>0</v>
      </c>
      <c r="N519" s="12"/>
      <c r="O519" s="12">
        <v>0</v>
      </c>
      <c r="P519" s="12">
        <v>0</v>
      </c>
      <c r="Q519" s="11">
        <v>0</v>
      </c>
      <c r="R519" s="12">
        <v>0</v>
      </c>
      <c r="S519" s="12">
        <v>0</v>
      </c>
      <c r="T519" s="12">
        <v>0</v>
      </c>
      <c r="U519" s="12">
        <v>0</v>
      </c>
      <c r="V519" s="12">
        <v>0</v>
      </c>
      <c r="W519" s="12"/>
      <c r="X519" s="12">
        <v>0</v>
      </c>
      <c r="Y519" s="12">
        <v>0</v>
      </c>
      <c r="Z519" s="12"/>
      <c r="AA519" s="12"/>
      <c r="AB519" s="11">
        <v>0</v>
      </c>
      <c r="AC519" s="12">
        <v>0</v>
      </c>
      <c r="AD519" s="12">
        <v>0</v>
      </c>
      <c r="AE519" s="12">
        <v>0</v>
      </c>
      <c r="AF519" s="12"/>
      <c r="AG519" s="12"/>
      <c r="AH519" s="12"/>
      <c r="AI519" s="6">
        <f t="shared" si="26"/>
        <v>1.2250000000000001</v>
      </c>
      <c r="AJ519" s="10" t="s">
        <v>38</v>
      </c>
    </row>
    <row r="520" spans="1:36" ht="46.8" hidden="1" x14ac:dyDescent="0.3">
      <c r="A520" s="10" t="s">
        <v>147</v>
      </c>
      <c r="B520" s="10" t="s">
        <v>534</v>
      </c>
      <c r="C520" s="10" t="s">
        <v>467</v>
      </c>
      <c r="D520" s="10" t="s">
        <v>32</v>
      </c>
      <c r="E520" s="10">
        <v>2020</v>
      </c>
      <c r="F520" s="11">
        <v>121</v>
      </c>
      <c r="G520" s="5">
        <v>0</v>
      </c>
      <c r="H520" s="5"/>
      <c r="I520" s="5"/>
      <c r="J520" s="12">
        <v>43</v>
      </c>
      <c r="K520" s="11">
        <v>0</v>
      </c>
      <c r="L520" s="11">
        <v>0</v>
      </c>
      <c r="M520" s="12">
        <v>0</v>
      </c>
      <c r="N520" s="12"/>
      <c r="O520" s="12">
        <v>0</v>
      </c>
      <c r="P520" s="12">
        <v>0</v>
      </c>
      <c r="Q520" s="12">
        <v>0</v>
      </c>
      <c r="R520" s="12">
        <v>0</v>
      </c>
      <c r="S520" s="9">
        <v>0</v>
      </c>
      <c r="T520" s="12">
        <v>0</v>
      </c>
      <c r="U520" s="12">
        <v>0</v>
      </c>
      <c r="V520" s="12">
        <v>0</v>
      </c>
      <c r="W520" s="12"/>
      <c r="X520" s="6">
        <v>0</v>
      </c>
      <c r="Y520" s="6">
        <v>0</v>
      </c>
      <c r="Z520" s="6"/>
      <c r="AA520" s="6"/>
      <c r="AB520" s="6">
        <v>0</v>
      </c>
      <c r="AC520" s="6">
        <v>0</v>
      </c>
      <c r="AD520" s="6">
        <v>0</v>
      </c>
      <c r="AE520" s="6">
        <v>0</v>
      </c>
      <c r="AF520" s="6"/>
      <c r="AG520" s="6"/>
      <c r="AH520" s="6"/>
      <c r="AI520" s="6">
        <f t="shared" si="26"/>
        <v>164</v>
      </c>
      <c r="AJ520" s="10" t="s">
        <v>29</v>
      </c>
    </row>
    <row r="521" spans="1:36" ht="46.8" hidden="1" x14ac:dyDescent="0.3">
      <c r="A521" s="10" t="s">
        <v>147</v>
      </c>
      <c r="B521" s="10" t="s">
        <v>535</v>
      </c>
      <c r="C521" s="10" t="s">
        <v>467</v>
      </c>
      <c r="D521" s="10" t="s">
        <v>32</v>
      </c>
      <c r="E521" s="10">
        <v>2020</v>
      </c>
      <c r="F521" s="11">
        <v>274.2</v>
      </c>
      <c r="G521" s="5">
        <v>0</v>
      </c>
      <c r="H521" s="5"/>
      <c r="I521" s="5"/>
      <c r="J521" s="12">
        <v>109.2</v>
      </c>
      <c r="K521" s="11">
        <v>0</v>
      </c>
      <c r="L521" s="11">
        <v>0</v>
      </c>
      <c r="M521" s="12">
        <v>0</v>
      </c>
      <c r="N521" s="12"/>
      <c r="O521" s="12">
        <v>0</v>
      </c>
      <c r="P521" s="12">
        <v>0</v>
      </c>
      <c r="Q521" s="12">
        <v>0</v>
      </c>
      <c r="R521" s="12">
        <v>0</v>
      </c>
      <c r="S521" s="9">
        <v>0</v>
      </c>
      <c r="T521" s="12">
        <v>0</v>
      </c>
      <c r="U521" s="12">
        <v>0</v>
      </c>
      <c r="V521" s="12">
        <v>0</v>
      </c>
      <c r="W521" s="12"/>
      <c r="X521" s="6">
        <v>0</v>
      </c>
      <c r="Y521" s="6">
        <v>0</v>
      </c>
      <c r="Z521" s="6"/>
      <c r="AA521" s="6"/>
      <c r="AB521" s="6">
        <v>0</v>
      </c>
      <c r="AC521" s="6">
        <v>0</v>
      </c>
      <c r="AD521" s="6">
        <v>0</v>
      </c>
      <c r="AE521" s="6">
        <v>0</v>
      </c>
      <c r="AF521" s="6"/>
      <c r="AG521" s="6"/>
      <c r="AH521" s="6"/>
      <c r="AI521" s="6">
        <f t="shared" si="26"/>
        <v>383.4</v>
      </c>
      <c r="AJ521" s="10" t="s">
        <v>29</v>
      </c>
    </row>
    <row r="522" spans="1:36" ht="17.399999999999999" customHeight="1" x14ac:dyDescent="0.3">
      <c r="A522" s="10" t="s">
        <v>206</v>
      </c>
      <c r="B522" s="10" t="s">
        <v>367</v>
      </c>
      <c r="C522" s="10" t="s">
        <v>364</v>
      </c>
      <c r="D522" s="10" t="s">
        <v>32</v>
      </c>
      <c r="E522" s="10">
        <v>2020</v>
      </c>
      <c r="F522" s="11">
        <v>0</v>
      </c>
      <c r="G522" s="5">
        <v>0</v>
      </c>
      <c r="H522" s="5"/>
      <c r="I522" s="5"/>
      <c r="J522" s="11">
        <v>0</v>
      </c>
      <c r="K522" s="11">
        <v>0</v>
      </c>
      <c r="L522" s="12">
        <v>0</v>
      </c>
      <c r="M522" s="12">
        <v>25</v>
      </c>
      <c r="N522" s="12"/>
      <c r="O522" s="12">
        <v>0</v>
      </c>
      <c r="P522" s="12">
        <v>0</v>
      </c>
      <c r="Q522" s="11">
        <v>0</v>
      </c>
      <c r="R522" s="12">
        <v>0</v>
      </c>
      <c r="S522" s="12">
        <v>0</v>
      </c>
      <c r="T522" s="12">
        <v>0</v>
      </c>
      <c r="U522" s="12">
        <v>85.3</v>
      </c>
      <c r="V522" s="12">
        <v>0</v>
      </c>
      <c r="W522" s="12"/>
      <c r="X522" s="12">
        <v>0</v>
      </c>
      <c r="Y522" s="12">
        <v>0</v>
      </c>
      <c r="Z522" s="12"/>
      <c r="AA522" s="12"/>
      <c r="AB522" s="11">
        <v>0</v>
      </c>
      <c r="AC522" s="12">
        <v>0</v>
      </c>
      <c r="AD522" s="12">
        <v>0</v>
      </c>
      <c r="AE522" s="12">
        <v>0</v>
      </c>
      <c r="AF522" s="12"/>
      <c r="AG522" s="12"/>
      <c r="AH522" s="12"/>
      <c r="AI522" s="6">
        <f t="shared" si="26"/>
        <v>110.3</v>
      </c>
      <c r="AJ522" s="10" t="s">
        <v>29</v>
      </c>
    </row>
    <row r="523" spans="1:36" ht="31.2" hidden="1" x14ac:dyDescent="0.3">
      <c r="A523" s="10" t="s">
        <v>206</v>
      </c>
      <c r="B523" s="10" t="s">
        <v>302</v>
      </c>
      <c r="C523" s="10" t="s">
        <v>293</v>
      </c>
      <c r="D523" s="10" t="s">
        <v>32</v>
      </c>
      <c r="E523" s="10">
        <v>2020</v>
      </c>
      <c r="F523" s="11">
        <v>103</v>
      </c>
      <c r="G523" s="5">
        <v>0</v>
      </c>
      <c r="H523" s="5"/>
      <c r="I523" s="5"/>
      <c r="J523" s="12">
        <v>11.95</v>
      </c>
      <c r="K523" s="11">
        <v>0</v>
      </c>
      <c r="L523" s="12">
        <v>0</v>
      </c>
      <c r="M523" s="12">
        <v>0</v>
      </c>
      <c r="N523" s="12"/>
      <c r="O523" s="12">
        <v>0</v>
      </c>
      <c r="P523" s="12">
        <v>0</v>
      </c>
      <c r="Q523" s="11">
        <v>0</v>
      </c>
      <c r="R523" s="12">
        <v>0</v>
      </c>
      <c r="S523" s="12">
        <v>0</v>
      </c>
      <c r="T523" s="12">
        <v>0</v>
      </c>
      <c r="U523" s="12">
        <v>0</v>
      </c>
      <c r="V523" s="12">
        <v>0</v>
      </c>
      <c r="W523" s="12"/>
      <c r="X523" s="12">
        <v>0</v>
      </c>
      <c r="Y523" s="12">
        <v>0</v>
      </c>
      <c r="Z523" s="12"/>
      <c r="AA523" s="12"/>
      <c r="AB523" s="12">
        <v>0</v>
      </c>
      <c r="AC523" s="12">
        <v>0</v>
      </c>
      <c r="AD523" s="11">
        <v>0</v>
      </c>
      <c r="AE523" s="12">
        <v>0</v>
      </c>
      <c r="AF523" s="12"/>
      <c r="AG523" s="12"/>
      <c r="AH523" s="12"/>
      <c r="AI523" s="6">
        <f t="shared" si="26"/>
        <v>114.95</v>
      </c>
      <c r="AJ523" s="10" t="s">
        <v>303</v>
      </c>
    </row>
    <row r="524" spans="1:36" ht="31.2" hidden="1" x14ac:dyDescent="0.3">
      <c r="A524" s="10" t="s">
        <v>348</v>
      </c>
      <c r="B524" s="10" t="s">
        <v>350</v>
      </c>
      <c r="C524" s="10" t="s">
        <v>293</v>
      </c>
      <c r="D524" s="10" t="s">
        <v>32</v>
      </c>
      <c r="E524" s="10">
        <v>2020</v>
      </c>
      <c r="F524" s="11">
        <v>1.35</v>
      </c>
      <c r="G524" s="5">
        <v>0</v>
      </c>
      <c r="H524" s="5"/>
      <c r="I524" s="5"/>
      <c r="J524" s="12">
        <v>0</v>
      </c>
      <c r="K524" s="11">
        <v>0</v>
      </c>
      <c r="L524" s="12">
        <v>0</v>
      </c>
      <c r="M524" s="12">
        <v>0</v>
      </c>
      <c r="N524" s="12"/>
      <c r="O524" s="12">
        <v>0</v>
      </c>
      <c r="P524" s="12">
        <v>0</v>
      </c>
      <c r="Q524" s="11">
        <v>0</v>
      </c>
      <c r="R524" s="12">
        <v>0</v>
      </c>
      <c r="S524" s="12">
        <v>0</v>
      </c>
      <c r="T524" s="12">
        <v>0</v>
      </c>
      <c r="U524" s="12">
        <v>0</v>
      </c>
      <c r="V524" s="12">
        <v>0</v>
      </c>
      <c r="W524" s="12"/>
      <c r="X524" s="12">
        <v>0</v>
      </c>
      <c r="Y524" s="12">
        <v>0</v>
      </c>
      <c r="Z524" s="12"/>
      <c r="AA524" s="12"/>
      <c r="AB524" s="12">
        <v>0</v>
      </c>
      <c r="AC524" s="12">
        <v>0</v>
      </c>
      <c r="AD524" s="11">
        <v>0</v>
      </c>
      <c r="AE524" s="12">
        <v>0</v>
      </c>
      <c r="AF524" s="12"/>
      <c r="AG524" s="12"/>
      <c r="AH524" s="12"/>
      <c r="AI524" s="6">
        <f t="shared" si="26"/>
        <v>1.35</v>
      </c>
      <c r="AJ524" s="10" t="s">
        <v>294</v>
      </c>
    </row>
    <row r="525" spans="1:36" hidden="1" x14ac:dyDescent="0.3">
      <c r="A525" s="10" t="s">
        <v>222</v>
      </c>
      <c r="B525" s="10" t="s">
        <v>503</v>
      </c>
      <c r="C525" s="10" t="s">
        <v>467</v>
      </c>
      <c r="D525" s="10" t="s">
        <v>40</v>
      </c>
      <c r="E525" s="10">
        <v>2020</v>
      </c>
      <c r="F525" s="11">
        <v>0</v>
      </c>
      <c r="G525" s="5">
        <v>0</v>
      </c>
      <c r="H525" s="5"/>
      <c r="I525" s="5"/>
      <c r="J525" s="12">
        <v>0</v>
      </c>
      <c r="K525" s="11">
        <v>0</v>
      </c>
      <c r="L525" s="11">
        <v>0</v>
      </c>
      <c r="M525" s="12">
        <v>190.6</v>
      </c>
      <c r="N525" s="12"/>
      <c r="O525" s="12">
        <v>0</v>
      </c>
      <c r="P525" s="12">
        <v>0</v>
      </c>
      <c r="Q525" s="12">
        <v>0</v>
      </c>
      <c r="R525" s="12">
        <v>0</v>
      </c>
      <c r="S525" s="9">
        <v>0</v>
      </c>
      <c r="T525" s="12">
        <v>0</v>
      </c>
      <c r="U525" s="12">
        <v>0</v>
      </c>
      <c r="V525" s="12">
        <v>0</v>
      </c>
      <c r="W525" s="12"/>
      <c r="X525" s="6">
        <v>0</v>
      </c>
      <c r="Y525" s="6">
        <v>0</v>
      </c>
      <c r="Z525" s="6"/>
      <c r="AA525" s="6"/>
      <c r="AB525" s="6">
        <v>0</v>
      </c>
      <c r="AC525" s="6">
        <v>0</v>
      </c>
      <c r="AD525" s="6">
        <v>0</v>
      </c>
      <c r="AE525" s="6">
        <v>0</v>
      </c>
      <c r="AF525" s="6"/>
      <c r="AG525" s="6"/>
      <c r="AH525" s="6"/>
      <c r="AI525" s="6">
        <f t="shared" si="26"/>
        <v>190.6</v>
      </c>
      <c r="AJ525" s="10" t="s">
        <v>29</v>
      </c>
    </row>
    <row r="526" spans="1:36" hidden="1" x14ac:dyDescent="0.3">
      <c r="A526" s="10" t="s">
        <v>222</v>
      </c>
      <c r="B526" s="10" t="s">
        <v>504</v>
      </c>
      <c r="C526" s="10" t="s">
        <v>467</v>
      </c>
      <c r="D526" s="10" t="s">
        <v>32</v>
      </c>
      <c r="E526" s="10">
        <v>2020</v>
      </c>
      <c r="F526" s="11">
        <v>0</v>
      </c>
      <c r="G526" s="5">
        <v>0</v>
      </c>
      <c r="H526" s="5"/>
      <c r="I526" s="5"/>
      <c r="J526" s="12">
        <v>0</v>
      </c>
      <c r="K526" s="11">
        <v>0</v>
      </c>
      <c r="L526" s="11">
        <v>0</v>
      </c>
      <c r="M526" s="12">
        <v>89.96</v>
      </c>
      <c r="N526" s="12"/>
      <c r="O526" s="12">
        <v>0</v>
      </c>
      <c r="P526" s="12">
        <v>0</v>
      </c>
      <c r="Q526" s="12">
        <v>0</v>
      </c>
      <c r="R526" s="12">
        <v>0</v>
      </c>
      <c r="S526" s="9">
        <v>0</v>
      </c>
      <c r="T526" s="12">
        <v>0</v>
      </c>
      <c r="U526" s="12">
        <v>0</v>
      </c>
      <c r="V526" s="12">
        <v>0</v>
      </c>
      <c r="W526" s="12"/>
      <c r="X526" s="6">
        <v>0</v>
      </c>
      <c r="Y526" s="6">
        <v>0</v>
      </c>
      <c r="Z526" s="6"/>
      <c r="AA526" s="6"/>
      <c r="AB526" s="6">
        <v>0</v>
      </c>
      <c r="AC526" s="6">
        <v>0</v>
      </c>
      <c r="AD526" s="6">
        <v>0</v>
      </c>
      <c r="AE526" s="6">
        <v>0</v>
      </c>
      <c r="AF526" s="6"/>
      <c r="AG526" s="6"/>
      <c r="AH526" s="6"/>
      <c r="AI526" s="6">
        <f t="shared" si="26"/>
        <v>89.96</v>
      </c>
      <c r="AJ526" s="10" t="s">
        <v>29</v>
      </c>
    </row>
    <row r="527" spans="1:36" x14ac:dyDescent="0.3">
      <c r="A527" s="10" t="s">
        <v>198</v>
      </c>
      <c r="B527" s="10" t="s">
        <v>578</v>
      </c>
      <c r="C527" s="10" t="s">
        <v>467</v>
      </c>
      <c r="D527" s="10" t="s">
        <v>32</v>
      </c>
      <c r="E527" s="10">
        <v>2023</v>
      </c>
      <c r="F527" s="11">
        <v>0</v>
      </c>
      <c r="G527" s="5">
        <v>0</v>
      </c>
      <c r="H527" s="5">
        <v>0</v>
      </c>
      <c r="I527" s="5">
        <v>0</v>
      </c>
      <c r="J527" s="12">
        <v>0</v>
      </c>
      <c r="K527" s="11">
        <v>0</v>
      </c>
      <c r="L527" s="11">
        <v>0</v>
      </c>
      <c r="M527" s="12">
        <v>24</v>
      </c>
      <c r="N527" s="12">
        <v>0</v>
      </c>
      <c r="O527" s="12">
        <v>0</v>
      </c>
      <c r="P527" s="12">
        <v>0</v>
      </c>
      <c r="Q527" s="12">
        <v>0</v>
      </c>
      <c r="R527" s="12">
        <v>0</v>
      </c>
      <c r="S527" s="9">
        <v>0</v>
      </c>
      <c r="T527" s="12">
        <v>0</v>
      </c>
      <c r="U527" s="12">
        <v>4</v>
      </c>
      <c r="V527" s="12">
        <v>0</v>
      </c>
      <c r="W527" s="12">
        <v>0</v>
      </c>
      <c r="X527" s="6">
        <v>0</v>
      </c>
      <c r="Y527" s="6">
        <v>0</v>
      </c>
      <c r="Z527" s="12">
        <v>0</v>
      </c>
      <c r="AA527" s="12">
        <v>0</v>
      </c>
      <c r="AB527" s="6">
        <v>0</v>
      </c>
      <c r="AC527" s="6">
        <v>0</v>
      </c>
      <c r="AD527" s="6">
        <v>0</v>
      </c>
      <c r="AE527" s="6">
        <v>0</v>
      </c>
      <c r="AF527" s="12">
        <v>0</v>
      </c>
      <c r="AG527" s="12">
        <v>0</v>
      </c>
      <c r="AH527" s="12">
        <v>0</v>
      </c>
      <c r="AI527" s="6">
        <f t="shared" si="26"/>
        <v>28</v>
      </c>
      <c r="AJ527" s="10" t="s">
        <v>579</v>
      </c>
    </row>
    <row r="528" spans="1:36" ht="26.4" x14ac:dyDescent="0.3">
      <c r="A528" s="2" t="s">
        <v>84</v>
      </c>
      <c r="B528" s="7" t="s">
        <v>94</v>
      </c>
      <c r="C528" s="8" t="s">
        <v>27</v>
      </c>
      <c r="D528" s="8" t="s">
        <v>28</v>
      </c>
      <c r="E528" s="8">
        <v>2012</v>
      </c>
      <c r="F528" s="9">
        <v>1.6</v>
      </c>
      <c r="G528" s="5">
        <v>0</v>
      </c>
      <c r="H528" s="5">
        <v>0</v>
      </c>
      <c r="I528" s="5">
        <v>0</v>
      </c>
      <c r="J528" s="9">
        <v>0</v>
      </c>
      <c r="K528" s="6">
        <v>0</v>
      </c>
      <c r="L528" s="6">
        <v>0</v>
      </c>
      <c r="M528" s="9">
        <v>0</v>
      </c>
      <c r="N528" s="12">
        <v>0</v>
      </c>
      <c r="O528" s="9">
        <v>0</v>
      </c>
      <c r="P528" s="9">
        <v>0</v>
      </c>
      <c r="Q528" s="9">
        <v>0</v>
      </c>
      <c r="R528" s="9">
        <v>0</v>
      </c>
      <c r="S528" s="9">
        <v>0</v>
      </c>
      <c r="T528" s="9">
        <v>0</v>
      </c>
      <c r="U528" s="9">
        <v>0</v>
      </c>
      <c r="V528" s="9">
        <v>0</v>
      </c>
      <c r="W528" s="12">
        <v>0</v>
      </c>
      <c r="X528" s="6">
        <v>0</v>
      </c>
      <c r="Y528" s="6">
        <v>0</v>
      </c>
      <c r="Z528" s="12">
        <v>0</v>
      </c>
      <c r="AA528" s="12">
        <v>0</v>
      </c>
      <c r="AB528" s="6">
        <v>0</v>
      </c>
      <c r="AC528" s="6">
        <v>0</v>
      </c>
      <c r="AD528" s="6">
        <v>0</v>
      </c>
      <c r="AE528" s="6">
        <v>0</v>
      </c>
      <c r="AF528" s="12">
        <v>0</v>
      </c>
      <c r="AG528" s="12">
        <v>0</v>
      </c>
      <c r="AH528" s="12">
        <v>0</v>
      </c>
      <c r="AI528" s="6">
        <f>SUM(F528:AH528)</f>
        <v>1.6</v>
      </c>
      <c r="AJ528" s="8" t="s">
        <v>38</v>
      </c>
    </row>
    <row r="529" spans="1:36" ht="45.75" hidden="1" customHeight="1" x14ac:dyDescent="0.3">
      <c r="A529" s="10" t="s">
        <v>60</v>
      </c>
      <c r="B529" s="10" t="s">
        <v>492</v>
      </c>
      <c r="C529" s="10" t="s">
        <v>467</v>
      </c>
      <c r="D529" s="10" t="s">
        <v>32</v>
      </c>
      <c r="E529" s="10">
        <v>2021</v>
      </c>
      <c r="F529" s="11">
        <v>162</v>
      </c>
      <c r="G529" s="5">
        <v>0</v>
      </c>
      <c r="H529" s="5">
        <v>0</v>
      </c>
      <c r="I529" s="5">
        <v>0</v>
      </c>
      <c r="J529" s="12">
        <v>0</v>
      </c>
      <c r="K529" s="11">
        <v>108</v>
      </c>
      <c r="L529" s="11">
        <v>0</v>
      </c>
      <c r="M529" s="12">
        <v>0</v>
      </c>
      <c r="N529" s="12">
        <v>0</v>
      </c>
      <c r="O529" s="12">
        <v>0</v>
      </c>
      <c r="P529" s="12">
        <v>0</v>
      </c>
      <c r="Q529" s="12">
        <v>0</v>
      </c>
      <c r="R529" s="12">
        <v>0</v>
      </c>
      <c r="S529" s="9">
        <v>0</v>
      </c>
      <c r="T529" s="12">
        <v>0</v>
      </c>
      <c r="U529" s="12">
        <v>0</v>
      </c>
      <c r="V529" s="12">
        <v>0</v>
      </c>
      <c r="W529" s="12">
        <v>0</v>
      </c>
      <c r="X529" s="6">
        <v>0</v>
      </c>
      <c r="Y529" s="6">
        <v>0</v>
      </c>
      <c r="Z529" s="12">
        <v>0</v>
      </c>
      <c r="AA529" s="12">
        <v>0</v>
      </c>
      <c r="AB529" s="6">
        <v>0</v>
      </c>
      <c r="AC529" s="6">
        <v>0</v>
      </c>
      <c r="AD529" s="6">
        <v>0</v>
      </c>
      <c r="AE529" s="6">
        <v>0</v>
      </c>
      <c r="AF529" s="12">
        <v>0</v>
      </c>
      <c r="AG529" s="12">
        <v>0</v>
      </c>
      <c r="AH529" s="12">
        <v>0</v>
      </c>
      <c r="AI529" s="6">
        <f>SUM(F529:AE529)</f>
        <v>270</v>
      </c>
      <c r="AJ529" s="10" t="s">
        <v>29</v>
      </c>
    </row>
    <row r="530" spans="1:36" ht="31.2" x14ac:dyDescent="0.3">
      <c r="A530" s="10" t="s">
        <v>84</v>
      </c>
      <c r="B530" s="10" t="s">
        <v>396</v>
      </c>
      <c r="C530" s="10" t="s">
        <v>364</v>
      </c>
      <c r="D530" s="10" t="s">
        <v>32</v>
      </c>
      <c r="E530" s="10">
        <v>2021</v>
      </c>
      <c r="F530" s="11">
        <v>0</v>
      </c>
      <c r="G530" s="5">
        <v>0</v>
      </c>
      <c r="H530" s="5">
        <v>0</v>
      </c>
      <c r="I530" s="5">
        <v>0</v>
      </c>
      <c r="J530" s="11">
        <v>0</v>
      </c>
      <c r="K530" s="11">
        <v>0</v>
      </c>
      <c r="L530" s="12">
        <v>0</v>
      </c>
      <c r="M530" s="12">
        <v>5</v>
      </c>
      <c r="N530" s="12">
        <v>0</v>
      </c>
      <c r="O530" s="12">
        <v>0</v>
      </c>
      <c r="P530" s="12">
        <v>0</v>
      </c>
      <c r="Q530" s="11">
        <v>0</v>
      </c>
      <c r="R530" s="12">
        <v>0</v>
      </c>
      <c r="S530" s="12">
        <v>0</v>
      </c>
      <c r="T530" s="12">
        <v>0</v>
      </c>
      <c r="U530" s="12">
        <v>5</v>
      </c>
      <c r="V530" s="12">
        <v>0</v>
      </c>
      <c r="W530" s="12">
        <v>0</v>
      </c>
      <c r="X530" s="12">
        <v>0</v>
      </c>
      <c r="Y530" s="12">
        <v>0</v>
      </c>
      <c r="Z530" s="12">
        <v>0</v>
      </c>
      <c r="AA530" s="12">
        <v>0</v>
      </c>
      <c r="AB530" s="11">
        <v>0</v>
      </c>
      <c r="AC530" s="12">
        <v>0</v>
      </c>
      <c r="AD530" s="12">
        <v>0</v>
      </c>
      <c r="AE530" s="12">
        <v>0</v>
      </c>
      <c r="AF530" s="12">
        <v>0</v>
      </c>
      <c r="AG530" s="12">
        <v>0</v>
      </c>
      <c r="AH530" s="12">
        <v>0</v>
      </c>
      <c r="AI530" s="6">
        <f>SUM(F530:AE530)</f>
        <v>10</v>
      </c>
      <c r="AJ530" s="10" t="s">
        <v>29</v>
      </c>
    </row>
    <row r="531" spans="1:36" x14ac:dyDescent="0.3">
      <c r="A531" s="10" t="s">
        <v>62</v>
      </c>
      <c r="B531" s="7" t="s">
        <v>69</v>
      </c>
      <c r="C531" s="8" t="s">
        <v>27</v>
      </c>
      <c r="D531" s="8" t="s">
        <v>28</v>
      </c>
      <c r="E531" s="8">
        <v>2019</v>
      </c>
      <c r="F531" s="9">
        <v>0.22500000000000001</v>
      </c>
      <c r="G531" s="5">
        <v>0</v>
      </c>
      <c r="H531" s="5">
        <v>0</v>
      </c>
      <c r="I531" s="5">
        <v>0</v>
      </c>
      <c r="J531" s="9">
        <v>0</v>
      </c>
      <c r="K531" s="6">
        <v>0</v>
      </c>
      <c r="L531" s="6">
        <v>0</v>
      </c>
      <c r="M531" s="9">
        <v>0</v>
      </c>
      <c r="N531" s="12">
        <v>0</v>
      </c>
      <c r="O531" s="9">
        <v>0</v>
      </c>
      <c r="P531" s="9">
        <v>0</v>
      </c>
      <c r="Q531" s="9">
        <v>0</v>
      </c>
      <c r="R531" s="9">
        <v>0</v>
      </c>
      <c r="S531" s="9">
        <v>0</v>
      </c>
      <c r="T531" s="9">
        <v>0</v>
      </c>
      <c r="U531" s="9">
        <v>0</v>
      </c>
      <c r="V531" s="9">
        <v>0</v>
      </c>
      <c r="W531" s="12">
        <v>0</v>
      </c>
      <c r="X531" s="6">
        <v>0</v>
      </c>
      <c r="Y531" s="6">
        <v>0</v>
      </c>
      <c r="Z531" s="12">
        <v>0</v>
      </c>
      <c r="AA531" s="12">
        <v>0</v>
      </c>
      <c r="AB531" s="6">
        <v>0</v>
      </c>
      <c r="AC531" s="6">
        <v>0</v>
      </c>
      <c r="AD531" s="6">
        <v>0</v>
      </c>
      <c r="AE531" s="6">
        <v>0</v>
      </c>
      <c r="AF531" s="12">
        <v>0</v>
      </c>
      <c r="AG531" s="12">
        <v>0</v>
      </c>
      <c r="AH531" s="12">
        <v>0</v>
      </c>
      <c r="AI531" s="6">
        <f>SUM(F531:AH531)</f>
        <v>0.22500000000000001</v>
      </c>
      <c r="AJ531" s="8" t="s">
        <v>38</v>
      </c>
    </row>
    <row r="532" spans="1:36" ht="46.8" x14ac:dyDescent="0.3">
      <c r="A532" s="10" t="s">
        <v>95</v>
      </c>
      <c r="B532" s="10" t="s">
        <v>524</v>
      </c>
      <c r="C532" s="10" t="s">
        <v>467</v>
      </c>
      <c r="D532" s="10" t="s">
        <v>28</v>
      </c>
      <c r="E532" s="10">
        <v>2017</v>
      </c>
      <c r="F532" s="11">
        <v>0</v>
      </c>
      <c r="G532" s="5">
        <v>0</v>
      </c>
      <c r="H532" s="5">
        <v>0</v>
      </c>
      <c r="I532" s="5">
        <v>0</v>
      </c>
      <c r="J532" s="12">
        <v>0</v>
      </c>
      <c r="K532" s="11">
        <v>25.8</v>
      </c>
      <c r="L532" s="11">
        <v>0</v>
      </c>
      <c r="M532" s="12">
        <v>0</v>
      </c>
      <c r="N532" s="12">
        <v>0</v>
      </c>
      <c r="O532" s="12">
        <v>0</v>
      </c>
      <c r="P532" s="12">
        <v>0</v>
      </c>
      <c r="Q532" s="12">
        <v>0</v>
      </c>
      <c r="R532" s="12">
        <v>0</v>
      </c>
      <c r="S532" s="9">
        <v>0</v>
      </c>
      <c r="T532" s="12">
        <v>0</v>
      </c>
      <c r="U532" s="12">
        <v>0</v>
      </c>
      <c r="V532" s="12">
        <v>0</v>
      </c>
      <c r="W532" s="12">
        <v>0</v>
      </c>
      <c r="X532" s="6">
        <v>0</v>
      </c>
      <c r="Y532" s="6">
        <v>0</v>
      </c>
      <c r="Z532" s="12">
        <v>0</v>
      </c>
      <c r="AA532" s="12">
        <v>0</v>
      </c>
      <c r="AB532" s="6">
        <v>0</v>
      </c>
      <c r="AC532" s="6">
        <v>0</v>
      </c>
      <c r="AD532" s="6">
        <v>0</v>
      </c>
      <c r="AE532" s="6">
        <v>0</v>
      </c>
      <c r="AF532" s="12">
        <v>0</v>
      </c>
      <c r="AG532" s="12">
        <v>0</v>
      </c>
      <c r="AH532" s="12">
        <v>0</v>
      </c>
      <c r="AI532" s="6">
        <f t="shared" ref="AI532:AI547" si="27">SUM(F532:AE532)</f>
        <v>25.8</v>
      </c>
      <c r="AJ532" s="10" t="s">
        <v>29</v>
      </c>
    </row>
    <row r="533" spans="1:36" ht="31.2" x14ac:dyDescent="0.3">
      <c r="A533" s="10" t="s">
        <v>95</v>
      </c>
      <c r="B533" s="10" t="s">
        <v>404</v>
      </c>
      <c r="C533" s="10" t="s">
        <v>364</v>
      </c>
      <c r="D533" s="10" t="s">
        <v>32</v>
      </c>
      <c r="E533" s="10">
        <v>2021</v>
      </c>
      <c r="F533" s="11">
        <v>0</v>
      </c>
      <c r="G533" s="5">
        <v>0</v>
      </c>
      <c r="H533" s="5">
        <v>0</v>
      </c>
      <c r="I533" s="5">
        <v>0</v>
      </c>
      <c r="J533" s="11">
        <v>0</v>
      </c>
      <c r="K533" s="11">
        <v>0</v>
      </c>
      <c r="L533" s="12">
        <v>0</v>
      </c>
      <c r="M533" s="12">
        <v>0</v>
      </c>
      <c r="N533" s="12">
        <v>0</v>
      </c>
      <c r="O533" s="12">
        <v>0</v>
      </c>
      <c r="P533" s="12">
        <v>65</v>
      </c>
      <c r="Q533" s="11">
        <v>0</v>
      </c>
      <c r="R533" s="12">
        <v>0</v>
      </c>
      <c r="S533" s="12">
        <v>0</v>
      </c>
      <c r="T533" s="12">
        <v>0</v>
      </c>
      <c r="U533" s="12">
        <v>0</v>
      </c>
      <c r="V533" s="12">
        <v>0</v>
      </c>
      <c r="W533" s="12">
        <v>0</v>
      </c>
      <c r="X533" s="12">
        <v>0</v>
      </c>
      <c r="Y533" s="12">
        <v>0</v>
      </c>
      <c r="Z533" s="12">
        <v>0</v>
      </c>
      <c r="AA533" s="12">
        <v>0</v>
      </c>
      <c r="AB533" s="11">
        <v>0</v>
      </c>
      <c r="AC533" s="12">
        <v>0</v>
      </c>
      <c r="AD533" s="12">
        <v>0</v>
      </c>
      <c r="AE533" s="12">
        <v>0</v>
      </c>
      <c r="AF533" s="12">
        <v>0</v>
      </c>
      <c r="AG533" s="12">
        <v>0</v>
      </c>
      <c r="AH533" s="12">
        <v>0</v>
      </c>
      <c r="AI533" s="6">
        <f t="shared" si="27"/>
        <v>65</v>
      </c>
      <c r="AJ533" s="10" t="s">
        <v>58</v>
      </c>
    </row>
    <row r="534" spans="1:36" ht="31.2" x14ac:dyDescent="0.3">
      <c r="A534" s="10" t="s">
        <v>45</v>
      </c>
      <c r="B534" s="10" t="s">
        <v>387</v>
      </c>
      <c r="C534" s="10" t="s">
        <v>364</v>
      </c>
      <c r="D534" s="10" t="s">
        <v>32</v>
      </c>
      <c r="E534" s="10">
        <v>2021</v>
      </c>
      <c r="F534" s="11">
        <v>0</v>
      </c>
      <c r="G534" s="5">
        <v>0</v>
      </c>
      <c r="H534" s="5">
        <v>0</v>
      </c>
      <c r="I534" s="5">
        <v>0</v>
      </c>
      <c r="J534" s="11">
        <v>0</v>
      </c>
      <c r="K534" s="11">
        <v>0</v>
      </c>
      <c r="L534" s="12">
        <v>0</v>
      </c>
      <c r="M534" s="12">
        <v>0</v>
      </c>
      <c r="N534" s="12">
        <v>0</v>
      </c>
      <c r="O534" s="12">
        <v>0</v>
      </c>
      <c r="P534" s="12">
        <v>10</v>
      </c>
      <c r="Q534" s="11">
        <v>0</v>
      </c>
      <c r="R534" s="12">
        <v>0</v>
      </c>
      <c r="S534" s="12">
        <v>0</v>
      </c>
      <c r="T534" s="12">
        <v>0</v>
      </c>
      <c r="U534" s="12">
        <v>0</v>
      </c>
      <c r="V534" s="12">
        <v>0</v>
      </c>
      <c r="W534" s="12">
        <v>0</v>
      </c>
      <c r="X534" s="12">
        <v>0</v>
      </c>
      <c r="Y534" s="12">
        <v>0</v>
      </c>
      <c r="Z534" s="12">
        <v>0</v>
      </c>
      <c r="AA534" s="12">
        <v>0</v>
      </c>
      <c r="AB534" s="11">
        <v>0</v>
      </c>
      <c r="AC534" s="12">
        <v>0</v>
      </c>
      <c r="AD534" s="12">
        <v>0</v>
      </c>
      <c r="AE534" s="12">
        <v>0</v>
      </c>
      <c r="AF534" s="12">
        <v>0</v>
      </c>
      <c r="AG534" s="12">
        <v>0</v>
      </c>
      <c r="AH534" s="12">
        <v>0</v>
      </c>
      <c r="AI534" s="6">
        <f t="shared" si="27"/>
        <v>10</v>
      </c>
      <c r="AJ534" s="10" t="s">
        <v>58</v>
      </c>
    </row>
    <row r="535" spans="1:36" ht="31.2" hidden="1" x14ac:dyDescent="0.3">
      <c r="A535" s="10" t="s">
        <v>117</v>
      </c>
      <c r="B535" s="10" t="s">
        <v>240</v>
      </c>
      <c r="C535" s="10" t="s">
        <v>204</v>
      </c>
      <c r="D535" s="10" t="s">
        <v>32</v>
      </c>
      <c r="E535" s="10">
        <v>2021</v>
      </c>
      <c r="F535" s="11">
        <v>50.65</v>
      </c>
      <c r="G535" s="5">
        <v>0</v>
      </c>
      <c r="H535" s="5"/>
      <c r="I535" s="5"/>
      <c r="J535" s="12">
        <v>8.9</v>
      </c>
      <c r="K535" s="11">
        <v>0</v>
      </c>
      <c r="L535" s="12">
        <v>0</v>
      </c>
      <c r="M535" s="12">
        <v>0</v>
      </c>
      <c r="N535" s="12"/>
      <c r="O535" s="12">
        <v>0</v>
      </c>
      <c r="P535" s="12">
        <v>0</v>
      </c>
      <c r="Q535" s="12">
        <v>0</v>
      </c>
      <c r="R535" s="12">
        <v>0</v>
      </c>
      <c r="S535" s="9">
        <v>0</v>
      </c>
      <c r="T535" s="12">
        <v>0</v>
      </c>
      <c r="U535" s="12">
        <v>0</v>
      </c>
      <c r="V535" s="12">
        <v>0</v>
      </c>
      <c r="W535" s="12"/>
      <c r="X535" s="12">
        <v>0</v>
      </c>
      <c r="Y535" s="12">
        <v>0</v>
      </c>
      <c r="Z535" s="12"/>
      <c r="AA535" s="12"/>
      <c r="AB535" s="12">
        <v>0</v>
      </c>
      <c r="AC535" s="12">
        <v>0</v>
      </c>
      <c r="AD535" s="12">
        <v>0</v>
      </c>
      <c r="AE535" s="12">
        <v>0</v>
      </c>
      <c r="AF535" s="12"/>
      <c r="AG535" s="12"/>
      <c r="AH535" s="12"/>
      <c r="AI535" s="6">
        <f t="shared" si="27"/>
        <v>59.55</v>
      </c>
      <c r="AJ535" s="10" t="s">
        <v>209</v>
      </c>
    </row>
    <row r="536" spans="1:36" ht="66" hidden="1" x14ac:dyDescent="0.3">
      <c r="A536" s="2" t="s">
        <v>147</v>
      </c>
      <c r="B536" s="7" t="s">
        <v>184</v>
      </c>
      <c r="C536" s="8" t="s">
        <v>27</v>
      </c>
      <c r="D536" s="8" t="s">
        <v>32</v>
      </c>
      <c r="E536" s="8">
        <v>2021</v>
      </c>
      <c r="F536" s="9">
        <v>0.5</v>
      </c>
      <c r="G536" s="5">
        <v>0</v>
      </c>
      <c r="H536" s="5"/>
      <c r="I536" s="5"/>
      <c r="J536" s="9">
        <v>0</v>
      </c>
      <c r="K536" s="6">
        <v>0</v>
      </c>
      <c r="L536" s="6">
        <v>0</v>
      </c>
      <c r="M536" s="9">
        <v>0</v>
      </c>
      <c r="N536" s="9"/>
      <c r="O536" s="9">
        <v>0</v>
      </c>
      <c r="P536" s="9">
        <v>0</v>
      </c>
      <c r="Q536" s="9">
        <v>0</v>
      </c>
      <c r="R536" s="9">
        <v>0</v>
      </c>
      <c r="S536" s="9">
        <v>0</v>
      </c>
      <c r="T536" s="9">
        <v>0</v>
      </c>
      <c r="U536" s="9">
        <v>0</v>
      </c>
      <c r="V536" s="9">
        <v>0</v>
      </c>
      <c r="W536" s="9"/>
      <c r="X536" s="6">
        <v>0</v>
      </c>
      <c r="Y536" s="6">
        <v>0</v>
      </c>
      <c r="Z536" s="6"/>
      <c r="AA536" s="6"/>
      <c r="AB536" s="6">
        <v>0</v>
      </c>
      <c r="AC536" s="6">
        <v>0</v>
      </c>
      <c r="AD536" s="6">
        <v>0</v>
      </c>
      <c r="AE536" s="6">
        <v>0</v>
      </c>
      <c r="AF536" s="6"/>
      <c r="AG536" s="6"/>
      <c r="AH536" s="6"/>
      <c r="AI536" s="6">
        <f t="shared" si="27"/>
        <v>0.5</v>
      </c>
      <c r="AJ536" s="8" t="s">
        <v>38</v>
      </c>
    </row>
    <row r="537" spans="1:36" ht="31.2" hidden="1" x14ac:dyDescent="0.3">
      <c r="A537" s="10" t="s">
        <v>117</v>
      </c>
      <c r="B537" s="10" t="s">
        <v>319</v>
      </c>
      <c r="C537" s="10" t="s">
        <v>293</v>
      </c>
      <c r="D537" s="10" t="s">
        <v>32</v>
      </c>
      <c r="E537" s="10">
        <v>2021</v>
      </c>
      <c r="F537" s="11">
        <v>0</v>
      </c>
      <c r="G537" s="5">
        <v>0</v>
      </c>
      <c r="H537" s="5"/>
      <c r="I537" s="5"/>
      <c r="J537" s="12">
        <v>0</v>
      </c>
      <c r="K537" s="11">
        <v>0</v>
      </c>
      <c r="L537" s="12">
        <v>0</v>
      </c>
      <c r="M537" s="12">
        <v>0</v>
      </c>
      <c r="N537" s="12"/>
      <c r="O537" s="12">
        <v>0</v>
      </c>
      <c r="P537" s="12">
        <v>100</v>
      </c>
      <c r="Q537" s="11">
        <v>0</v>
      </c>
      <c r="R537" s="12">
        <v>0</v>
      </c>
      <c r="S537" s="12">
        <v>0</v>
      </c>
      <c r="T537" s="12">
        <v>0</v>
      </c>
      <c r="U537" s="12">
        <v>0</v>
      </c>
      <c r="V537" s="12">
        <v>0</v>
      </c>
      <c r="W537" s="12"/>
      <c r="X537" s="12">
        <v>0</v>
      </c>
      <c r="Y537" s="12">
        <v>0</v>
      </c>
      <c r="Z537" s="12"/>
      <c r="AA537" s="12"/>
      <c r="AB537" s="12">
        <v>0</v>
      </c>
      <c r="AC537" s="12">
        <v>0</v>
      </c>
      <c r="AD537" s="11">
        <v>0</v>
      </c>
      <c r="AE537" s="12">
        <v>0</v>
      </c>
      <c r="AF537" s="12"/>
      <c r="AG537" s="12"/>
      <c r="AH537" s="12"/>
      <c r="AI537" s="6">
        <f t="shared" si="27"/>
        <v>100</v>
      </c>
      <c r="AJ537" s="10" t="s">
        <v>29</v>
      </c>
    </row>
    <row r="538" spans="1:36" ht="31.2" hidden="1" x14ac:dyDescent="0.3">
      <c r="A538" s="10" t="s">
        <v>147</v>
      </c>
      <c r="B538" s="10" t="s">
        <v>344</v>
      </c>
      <c r="C538" s="10" t="s">
        <v>293</v>
      </c>
      <c r="D538" s="10" t="s">
        <v>32</v>
      </c>
      <c r="E538" s="10">
        <v>2021</v>
      </c>
      <c r="F538" s="11">
        <v>7</v>
      </c>
      <c r="G538" s="5">
        <v>0</v>
      </c>
      <c r="H538" s="5"/>
      <c r="I538" s="5"/>
      <c r="J538" s="12">
        <v>0</v>
      </c>
      <c r="K538" s="11">
        <v>0</v>
      </c>
      <c r="L538" s="12">
        <v>0</v>
      </c>
      <c r="M538" s="12">
        <v>0</v>
      </c>
      <c r="N538" s="12"/>
      <c r="O538" s="12">
        <v>0</v>
      </c>
      <c r="P538" s="12">
        <v>0</v>
      </c>
      <c r="Q538" s="11">
        <v>0</v>
      </c>
      <c r="R538" s="12">
        <v>0</v>
      </c>
      <c r="S538" s="12">
        <v>0</v>
      </c>
      <c r="T538" s="12">
        <v>0</v>
      </c>
      <c r="U538" s="12">
        <v>0</v>
      </c>
      <c r="V538" s="12">
        <v>0</v>
      </c>
      <c r="W538" s="12"/>
      <c r="X538" s="12">
        <v>0</v>
      </c>
      <c r="Y538" s="12">
        <v>0</v>
      </c>
      <c r="Z538" s="12"/>
      <c r="AA538" s="12"/>
      <c r="AB538" s="12">
        <v>0</v>
      </c>
      <c r="AC538" s="12">
        <v>0</v>
      </c>
      <c r="AD538" s="11">
        <v>0</v>
      </c>
      <c r="AE538" s="12">
        <v>0</v>
      </c>
      <c r="AF538" s="12"/>
      <c r="AG538" s="12"/>
      <c r="AH538" s="12"/>
      <c r="AI538" s="6">
        <f t="shared" si="27"/>
        <v>7</v>
      </c>
      <c r="AJ538" s="10" t="s">
        <v>29</v>
      </c>
    </row>
    <row r="539" spans="1:36" ht="93.6" hidden="1" x14ac:dyDescent="0.3">
      <c r="A539" s="10" t="s">
        <v>206</v>
      </c>
      <c r="B539" s="10" t="s">
        <v>355</v>
      </c>
      <c r="C539" s="10" t="s">
        <v>354</v>
      </c>
      <c r="D539" s="10" t="s">
        <v>32</v>
      </c>
      <c r="E539" s="10">
        <v>2019</v>
      </c>
      <c r="F539" s="12">
        <v>1.2</v>
      </c>
      <c r="G539" s="5">
        <v>0</v>
      </c>
      <c r="H539" s="5"/>
      <c r="I539" s="5"/>
      <c r="J539" s="12">
        <v>0</v>
      </c>
      <c r="K539" s="11">
        <v>0</v>
      </c>
      <c r="L539" s="12">
        <v>0</v>
      </c>
      <c r="M539" s="12">
        <v>0</v>
      </c>
      <c r="N539" s="12"/>
      <c r="O539" s="12">
        <v>0</v>
      </c>
      <c r="P539" s="12">
        <v>0</v>
      </c>
      <c r="Q539" s="11">
        <v>0</v>
      </c>
      <c r="R539" s="12">
        <v>0</v>
      </c>
      <c r="S539" s="12">
        <v>0</v>
      </c>
      <c r="T539" s="12">
        <v>0</v>
      </c>
      <c r="U539" s="12">
        <v>2</v>
      </c>
      <c r="V539" s="12">
        <v>0</v>
      </c>
      <c r="W539" s="12"/>
      <c r="X539" s="12">
        <v>0</v>
      </c>
      <c r="Y539" s="12">
        <v>0</v>
      </c>
      <c r="Z539" s="12"/>
      <c r="AA539" s="12"/>
      <c r="AB539" s="12">
        <v>0</v>
      </c>
      <c r="AC539" s="12">
        <v>0</v>
      </c>
      <c r="AD539" s="11">
        <v>0</v>
      </c>
      <c r="AE539" s="12">
        <v>0</v>
      </c>
      <c r="AF539" s="12"/>
      <c r="AG539" s="12"/>
      <c r="AH539" s="12"/>
      <c r="AI539" s="6">
        <f t="shared" si="27"/>
        <v>3.2</v>
      </c>
      <c r="AJ539" s="10" t="s">
        <v>294</v>
      </c>
    </row>
    <row r="540" spans="1:36" ht="31.2" hidden="1" x14ac:dyDescent="0.3">
      <c r="A540" s="10" t="s">
        <v>147</v>
      </c>
      <c r="B540" s="10" t="s">
        <v>557</v>
      </c>
      <c r="C540" s="10" t="s">
        <v>467</v>
      </c>
      <c r="D540" s="10" t="s">
        <v>32</v>
      </c>
      <c r="E540" s="10">
        <v>2021</v>
      </c>
      <c r="F540" s="11">
        <v>2.7</v>
      </c>
      <c r="G540" s="5">
        <v>0</v>
      </c>
      <c r="H540" s="5"/>
      <c r="I540" s="5"/>
      <c r="J540" s="12">
        <v>0</v>
      </c>
      <c r="K540" s="11">
        <v>0.2</v>
      </c>
      <c r="L540" s="11">
        <v>0</v>
      </c>
      <c r="M540" s="12">
        <v>0</v>
      </c>
      <c r="N540" s="12"/>
      <c r="O540" s="12">
        <v>0</v>
      </c>
      <c r="P540" s="12">
        <v>0</v>
      </c>
      <c r="Q540" s="12">
        <v>0</v>
      </c>
      <c r="R540" s="12">
        <v>0</v>
      </c>
      <c r="S540" s="9">
        <v>0</v>
      </c>
      <c r="T540" s="12">
        <v>0</v>
      </c>
      <c r="U540" s="12">
        <v>0</v>
      </c>
      <c r="V540" s="12">
        <v>0</v>
      </c>
      <c r="W540" s="12"/>
      <c r="X540" s="6">
        <v>0</v>
      </c>
      <c r="Y540" s="6">
        <v>0</v>
      </c>
      <c r="Z540" s="6"/>
      <c r="AA540" s="6"/>
      <c r="AB540" s="6">
        <v>0</v>
      </c>
      <c r="AC540" s="6">
        <v>0</v>
      </c>
      <c r="AD540" s="6">
        <v>0</v>
      </c>
      <c r="AE540" s="6">
        <v>0</v>
      </c>
      <c r="AF540" s="6"/>
      <c r="AG540" s="6"/>
      <c r="AH540" s="6"/>
      <c r="AI540" s="6">
        <f t="shared" si="27"/>
        <v>2.9000000000000004</v>
      </c>
      <c r="AJ540" s="10" t="s">
        <v>294</v>
      </c>
    </row>
    <row r="541" spans="1:36" hidden="1" x14ac:dyDescent="0.3">
      <c r="A541" s="10" t="s">
        <v>222</v>
      </c>
      <c r="B541" s="10" t="s">
        <v>502</v>
      </c>
      <c r="C541" s="10" t="s">
        <v>467</v>
      </c>
      <c r="D541" s="10" t="s">
        <v>32</v>
      </c>
      <c r="E541" s="10">
        <v>2021</v>
      </c>
      <c r="F541" s="11">
        <v>0</v>
      </c>
      <c r="G541" s="5">
        <v>0</v>
      </c>
      <c r="H541" s="5"/>
      <c r="I541" s="5"/>
      <c r="J541" s="12">
        <v>0</v>
      </c>
      <c r="K541" s="11">
        <v>0</v>
      </c>
      <c r="L541" s="11">
        <v>0</v>
      </c>
      <c r="M541" s="12">
        <v>200</v>
      </c>
      <c r="N541" s="12"/>
      <c r="O541" s="12">
        <v>0</v>
      </c>
      <c r="P541" s="12">
        <v>0</v>
      </c>
      <c r="Q541" s="12">
        <v>0</v>
      </c>
      <c r="R541" s="12">
        <v>0</v>
      </c>
      <c r="S541" s="9">
        <v>0</v>
      </c>
      <c r="T541" s="12">
        <v>0</v>
      </c>
      <c r="U541" s="12">
        <v>823.6</v>
      </c>
      <c r="V541" s="12">
        <v>0</v>
      </c>
      <c r="W541" s="12"/>
      <c r="X541" s="6">
        <v>0</v>
      </c>
      <c r="Y541" s="6">
        <v>0</v>
      </c>
      <c r="Z541" s="6"/>
      <c r="AA541" s="6"/>
      <c r="AB541" s="6">
        <v>0</v>
      </c>
      <c r="AC541" s="6">
        <v>0</v>
      </c>
      <c r="AD541" s="6">
        <v>0</v>
      </c>
      <c r="AE541" s="6">
        <v>0</v>
      </c>
      <c r="AF541" s="6"/>
      <c r="AG541" s="6"/>
      <c r="AH541" s="6"/>
      <c r="AI541" s="6">
        <f t="shared" si="27"/>
        <v>1023.6</v>
      </c>
      <c r="AJ541" s="10" t="s">
        <v>29</v>
      </c>
    </row>
    <row r="542" spans="1:36" ht="28.8" customHeight="1" x14ac:dyDescent="0.3">
      <c r="A542" s="10" t="s">
        <v>95</v>
      </c>
      <c r="B542" s="10" t="s">
        <v>513</v>
      </c>
      <c r="C542" s="10" t="s">
        <v>467</v>
      </c>
      <c r="D542" s="10" t="s">
        <v>40</v>
      </c>
      <c r="E542" s="10">
        <v>2019</v>
      </c>
      <c r="F542" s="11">
        <v>0</v>
      </c>
      <c r="G542" s="5">
        <v>0</v>
      </c>
      <c r="H542" s="5">
        <v>0</v>
      </c>
      <c r="I542" s="5">
        <v>0</v>
      </c>
      <c r="J542" s="12">
        <v>0</v>
      </c>
      <c r="K542" s="11">
        <v>0</v>
      </c>
      <c r="L542" s="11">
        <v>0</v>
      </c>
      <c r="M542" s="12">
        <v>25</v>
      </c>
      <c r="N542" s="12">
        <v>0</v>
      </c>
      <c r="O542" s="12">
        <v>0</v>
      </c>
      <c r="P542" s="12">
        <v>0</v>
      </c>
      <c r="Q542" s="12">
        <v>0</v>
      </c>
      <c r="R542" s="12">
        <v>0</v>
      </c>
      <c r="S542" s="9">
        <v>0</v>
      </c>
      <c r="T542" s="12">
        <v>0</v>
      </c>
      <c r="U542" s="12">
        <v>0</v>
      </c>
      <c r="V542" s="12">
        <v>0</v>
      </c>
      <c r="W542" s="12">
        <v>0</v>
      </c>
      <c r="X542" s="6">
        <v>0</v>
      </c>
      <c r="Y542" s="6">
        <v>0</v>
      </c>
      <c r="Z542" s="12">
        <v>0</v>
      </c>
      <c r="AA542" s="12">
        <v>0</v>
      </c>
      <c r="AB542" s="6">
        <v>0</v>
      </c>
      <c r="AC542" s="6">
        <v>0</v>
      </c>
      <c r="AD542" s="6">
        <v>0</v>
      </c>
      <c r="AE542" s="6">
        <v>0</v>
      </c>
      <c r="AF542" s="12">
        <v>0</v>
      </c>
      <c r="AG542" s="12">
        <v>0</v>
      </c>
      <c r="AH542" s="12">
        <v>0</v>
      </c>
      <c r="AI542" s="6">
        <f t="shared" si="27"/>
        <v>25</v>
      </c>
      <c r="AJ542" s="10" t="s">
        <v>29</v>
      </c>
    </row>
    <row r="543" spans="1:36" ht="31.2" hidden="1" x14ac:dyDescent="0.3">
      <c r="A543" s="10" t="s">
        <v>84</v>
      </c>
      <c r="B543" s="10" t="s">
        <v>309</v>
      </c>
      <c r="C543" s="10" t="s">
        <v>293</v>
      </c>
      <c r="D543" s="10" t="s">
        <v>32</v>
      </c>
      <c r="E543" s="10">
        <v>2022</v>
      </c>
      <c r="F543" s="11">
        <v>0</v>
      </c>
      <c r="G543" s="5">
        <v>0</v>
      </c>
      <c r="H543" s="5"/>
      <c r="I543" s="5"/>
      <c r="J543" s="12">
        <v>0</v>
      </c>
      <c r="K543" s="11">
        <v>0</v>
      </c>
      <c r="L543" s="12">
        <v>0</v>
      </c>
      <c r="M543" s="12">
        <v>0</v>
      </c>
      <c r="N543" s="12">
        <v>0</v>
      </c>
      <c r="O543" s="12">
        <v>0</v>
      </c>
      <c r="P543" s="12">
        <v>0</v>
      </c>
      <c r="Q543" s="11">
        <v>2</v>
      </c>
      <c r="R543" s="12">
        <v>0</v>
      </c>
      <c r="S543" s="12">
        <v>0</v>
      </c>
      <c r="T543" s="12">
        <v>0</v>
      </c>
      <c r="U543" s="12">
        <v>0</v>
      </c>
      <c r="V543" s="12">
        <v>0</v>
      </c>
      <c r="W543" s="12">
        <v>0</v>
      </c>
      <c r="X543" s="12">
        <v>0</v>
      </c>
      <c r="Y543" s="12">
        <v>0</v>
      </c>
      <c r="Z543" s="12">
        <v>0</v>
      </c>
      <c r="AA543" s="12">
        <v>0</v>
      </c>
      <c r="AB543" s="12">
        <v>0</v>
      </c>
      <c r="AC543" s="12">
        <v>0</v>
      </c>
      <c r="AD543" s="11">
        <v>0</v>
      </c>
      <c r="AE543" s="12">
        <v>0</v>
      </c>
      <c r="AF543" s="12">
        <v>0</v>
      </c>
      <c r="AG543" s="12">
        <v>0</v>
      </c>
      <c r="AH543" s="12">
        <v>0</v>
      </c>
      <c r="AI543" s="6">
        <f t="shared" si="27"/>
        <v>2</v>
      </c>
      <c r="AJ543" s="10" t="s">
        <v>58</v>
      </c>
    </row>
    <row r="544" spans="1:36" x14ac:dyDescent="0.3">
      <c r="A544" s="10" t="s">
        <v>95</v>
      </c>
      <c r="B544" s="10" t="s">
        <v>514</v>
      </c>
      <c r="C544" s="10" t="s">
        <v>467</v>
      </c>
      <c r="D544" s="10" t="s">
        <v>40</v>
      </c>
      <c r="E544" s="10">
        <v>2020</v>
      </c>
      <c r="F544" s="11">
        <v>0</v>
      </c>
      <c r="G544" s="5">
        <v>0</v>
      </c>
      <c r="H544" s="5">
        <v>0</v>
      </c>
      <c r="I544" s="5">
        <v>0</v>
      </c>
      <c r="J544" s="12">
        <v>0</v>
      </c>
      <c r="K544" s="11">
        <v>0</v>
      </c>
      <c r="L544" s="11">
        <v>0</v>
      </c>
      <c r="M544" s="12">
        <v>22.4</v>
      </c>
      <c r="N544" s="12">
        <v>0</v>
      </c>
      <c r="O544" s="12">
        <v>0</v>
      </c>
      <c r="P544" s="12">
        <v>0</v>
      </c>
      <c r="Q544" s="12">
        <v>0</v>
      </c>
      <c r="R544" s="12">
        <v>0</v>
      </c>
      <c r="S544" s="9">
        <v>0</v>
      </c>
      <c r="T544" s="12">
        <v>0</v>
      </c>
      <c r="U544" s="12">
        <v>0</v>
      </c>
      <c r="V544" s="12">
        <v>0</v>
      </c>
      <c r="W544" s="12">
        <v>0</v>
      </c>
      <c r="X544" s="6">
        <v>0</v>
      </c>
      <c r="Y544" s="6">
        <v>0</v>
      </c>
      <c r="Z544" s="12">
        <v>0</v>
      </c>
      <c r="AA544" s="12">
        <v>0</v>
      </c>
      <c r="AB544" s="6">
        <v>0</v>
      </c>
      <c r="AC544" s="6">
        <v>0</v>
      </c>
      <c r="AD544" s="6">
        <v>0</v>
      </c>
      <c r="AE544" s="6">
        <v>0</v>
      </c>
      <c r="AF544" s="12">
        <v>0</v>
      </c>
      <c r="AG544" s="12">
        <v>0</v>
      </c>
      <c r="AH544" s="12">
        <v>0</v>
      </c>
      <c r="AI544" s="6">
        <f t="shared" si="27"/>
        <v>22.4</v>
      </c>
      <c r="AJ544" s="10" t="s">
        <v>29</v>
      </c>
    </row>
    <row r="545" spans="1:36" x14ac:dyDescent="0.3">
      <c r="A545" s="10" t="s">
        <v>95</v>
      </c>
      <c r="B545" s="10" t="s">
        <v>515</v>
      </c>
      <c r="C545" s="10" t="s">
        <v>467</v>
      </c>
      <c r="D545" s="10" t="s">
        <v>40</v>
      </c>
      <c r="E545" s="10">
        <v>2019</v>
      </c>
      <c r="F545" s="11">
        <v>0</v>
      </c>
      <c r="G545" s="5">
        <v>0</v>
      </c>
      <c r="H545" s="5">
        <v>0</v>
      </c>
      <c r="I545" s="5">
        <v>0</v>
      </c>
      <c r="J545" s="12">
        <v>0</v>
      </c>
      <c r="K545" s="11">
        <v>0</v>
      </c>
      <c r="L545" s="11">
        <v>0</v>
      </c>
      <c r="M545" s="12">
        <v>22</v>
      </c>
      <c r="N545" s="12">
        <v>0</v>
      </c>
      <c r="O545" s="12">
        <v>0</v>
      </c>
      <c r="P545" s="12">
        <v>0</v>
      </c>
      <c r="Q545" s="12">
        <v>0</v>
      </c>
      <c r="R545" s="12">
        <v>0</v>
      </c>
      <c r="S545" s="9">
        <v>0</v>
      </c>
      <c r="T545" s="12">
        <v>0</v>
      </c>
      <c r="U545" s="12">
        <v>0</v>
      </c>
      <c r="V545" s="12">
        <v>0</v>
      </c>
      <c r="W545" s="12">
        <v>0</v>
      </c>
      <c r="X545" s="6">
        <v>0</v>
      </c>
      <c r="Y545" s="6">
        <v>0</v>
      </c>
      <c r="Z545" s="12">
        <v>0</v>
      </c>
      <c r="AA545" s="12">
        <v>0</v>
      </c>
      <c r="AB545" s="6">
        <v>0</v>
      </c>
      <c r="AC545" s="6">
        <v>0</v>
      </c>
      <c r="AD545" s="6">
        <v>0</v>
      </c>
      <c r="AE545" s="6">
        <v>0</v>
      </c>
      <c r="AF545" s="12">
        <v>0</v>
      </c>
      <c r="AG545" s="12">
        <v>0</v>
      </c>
      <c r="AH545" s="12">
        <v>0</v>
      </c>
      <c r="AI545" s="6">
        <f t="shared" si="27"/>
        <v>22</v>
      </c>
      <c r="AJ545" s="10" t="s">
        <v>29</v>
      </c>
    </row>
    <row r="546" spans="1:36" ht="46.8" x14ac:dyDescent="0.3">
      <c r="A546" s="10" t="s">
        <v>95</v>
      </c>
      <c r="B546" s="10" t="s">
        <v>526</v>
      </c>
      <c r="C546" s="10" t="s">
        <v>467</v>
      </c>
      <c r="D546" s="10" t="s">
        <v>28</v>
      </c>
      <c r="E546" s="10">
        <v>2017</v>
      </c>
      <c r="F546" s="11">
        <v>0</v>
      </c>
      <c r="G546" s="5">
        <v>0</v>
      </c>
      <c r="H546" s="5">
        <v>0</v>
      </c>
      <c r="I546" s="5">
        <v>0</v>
      </c>
      <c r="J546" s="12">
        <v>0</v>
      </c>
      <c r="K546" s="11">
        <v>21.7</v>
      </c>
      <c r="L546" s="11">
        <v>0</v>
      </c>
      <c r="M546" s="12">
        <v>0</v>
      </c>
      <c r="N546" s="12">
        <v>0</v>
      </c>
      <c r="O546" s="12">
        <v>0</v>
      </c>
      <c r="P546" s="12">
        <v>0</v>
      </c>
      <c r="Q546" s="12">
        <v>0</v>
      </c>
      <c r="R546" s="12">
        <v>0</v>
      </c>
      <c r="S546" s="9">
        <v>0</v>
      </c>
      <c r="T546" s="12">
        <v>0</v>
      </c>
      <c r="U546" s="12">
        <v>0</v>
      </c>
      <c r="V546" s="12">
        <v>0</v>
      </c>
      <c r="W546" s="12">
        <v>0</v>
      </c>
      <c r="X546" s="6">
        <v>0</v>
      </c>
      <c r="Y546" s="6">
        <v>0</v>
      </c>
      <c r="Z546" s="12">
        <v>0</v>
      </c>
      <c r="AA546" s="12">
        <v>0</v>
      </c>
      <c r="AB546" s="6">
        <v>0</v>
      </c>
      <c r="AC546" s="6">
        <v>0</v>
      </c>
      <c r="AD546" s="6">
        <v>0</v>
      </c>
      <c r="AE546" s="6">
        <v>0</v>
      </c>
      <c r="AF546" s="12">
        <v>0</v>
      </c>
      <c r="AG546" s="12">
        <v>0</v>
      </c>
      <c r="AH546" s="12">
        <v>0</v>
      </c>
      <c r="AI546" s="6">
        <f t="shared" si="27"/>
        <v>21.7</v>
      </c>
      <c r="AJ546" s="10" t="s">
        <v>29</v>
      </c>
    </row>
    <row r="547" spans="1:36" x14ac:dyDescent="0.3">
      <c r="A547" s="10" t="s">
        <v>185</v>
      </c>
      <c r="B547" s="10" t="s">
        <v>561</v>
      </c>
      <c r="C547" s="10" t="s">
        <v>467</v>
      </c>
      <c r="D547" s="10" t="s">
        <v>32</v>
      </c>
      <c r="E547" s="10">
        <v>2020</v>
      </c>
      <c r="F547" s="11">
        <v>17.509999999999998</v>
      </c>
      <c r="G547" s="5">
        <v>0</v>
      </c>
      <c r="H547" s="5">
        <v>0</v>
      </c>
      <c r="I547" s="5">
        <v>0</v>
      </c>
      <c r="J547" s="12">
        <v>0</v>
      </c>
      <c r="K547" s="11">
        <v>0</v>
      </c>
      <c r="L547" s="11">
        <v>0</v>
      </c>
      <c r="M547" s="12">
        <v>0</v>
      </c>
      <c r="N547" s="12">
        <v>0</v>
      </c>
      <c r="O547" s="12">
        <v>0</v>
      </c>
      <c r="P547" s="12">
        <v>0</v>
      </c>
      <c r="Q547" s="12">
        <v>0</v>
      </c>
      <c r="R547" s="12">
        <v>0</v>
      </c>
      <c r="S547" s="9">
        <v>0</v>
      </c>
      <c r="T547" s="12">
        <v>0</v>
      </c>
      <c r="U547" s="12">
        <v>0</v>
      </c>
      <c r="V547" s="12">
        <v>0</v>
      </c>
      <c r="W547" s="12">
        <v>0</v>
      </c>
      <c r="X547" s="6">
        <v>0</v>
      </c>
      <c r="Y547" s="6">
        <v>0</v>
      </c>
      <c r="Z547" s="12">
        <v>0</v>
      </c>
      <c r="AA547" s="12">
        <v>0</v>
      </c>
      <c r="AB547" s="6">
        <v>0</v>
      </c>
      <c r="AC547" s="6">
        <v>0</v>
      </c>
      <c r="AD547" s="6">
        <v>0</v>
      </c>
      <c r="AE547" s="6">
        <v>0</v>
      </c>
      <c r="AF547" s="12">
        <v>0</v>
      </c>
      <c r="AG547" s="12">
        <v>0</v>
      </c>
      <c r="AH547" s="12">
        <v>0</v>
      </c>
      <c r="AI547" s="6">
        <f t="shared" si="27"/>
        <v>17.509999999999998</v>
      </c>
      <c r="AJ547" s="10" t="s">
        <v>29</v>
      </c>
    </row>
    <row r="548" spans="1:36" hidden="1" x14ac:dyDescent="0.3">
      <c r="A548" s="2" t="s">
        <v>33</v>
      </c>
      <c r="B548" s="3" t="s">
        <v>35</v>
      </c>
      <c r="C548" s="4" t="s">
        <v>27</v>
      </c>
      <c r="D548" s="4" t="s">
        <v>32</v>
      </c>
      <c r="E548" s="4">
        <v>2022</v>
      </c>
      <c r="F548" s="5">
        <v>0</v>
      </c>
      <c r="G548" s="5">
        <v>0</v>
      </c>
      <c r="H548" s="5">
        <v>0</v>
      </c>
      <c r="I548" s="5">
        <v>0</v>
      </c>
      <c r="J548" s="5">
        <v>0</v>
      </c>
      <c r="K548" s="6">
        <v>0</v>
      </c>
      <c r="L548" s="6">
        <v>0</v>
      </c>
      <c r="M548" s="5">
        <v>277.2</v>
      </c>
      <c r="N548" s="12">
        <v>0</v>
      </c>
      <c r="O548" s="5">
        <v>0</v>
      </c>
      <c r="P548" s="5">
        <v>0</v>
      </c>
      <c r="Q548" s="5">
        <v>0</v>
      </c>
      <c r="R548" s="5">
        <v>0</v>
      </c>
      <c r="S548" s="5">
        <v>0</v>
      </c>
      <c r="T548" s="5">
        <v>0</v>
      </c>
      <c r="U548" s="5">
        <v>435.86</v>
      </c>
      <c r="V548" s="5">
        <v>0</v>
      </c>
      <c r="W548" s="12">
        <v>0</v>
      </c>
      <c r="X548" s="6">
        <v>0</v>
      </c>
      <c r="Y548" s="6">
        <v>0</v>
      </c>
      <c r="Z548" s="12">
        <v>0</v>
      </c>
      <c r="AA548" s="12">
        <v>0</v>
      </c>
      <c r="AB548" s="6">
        <v>0</v>
      </c>
      <c r="AC548" s="6">
        <v>0</v>
      </c>
      <c r="AD548" s="6">
        <v>0</v>
      </c>
      <c r="AE548" s="6">
        <v>0</v>
      </c>
      <c r="AF548" s="12">
        <v>0</v>
      </c>
      <c r="AG548" s="12">
        <v>0</v>
      </c>
      <c r="AH548" s="12">
        <v>0</v>
      </c>
      <c r="AI548" s="6">
        <f>SUM(F548:AH548)</f>
        <v>713.06</v>
      </c>
      <c r="AJ548" s="4" t="s">
        <v>29</v>
      </c>
    </row>
    <row r="549" spans="1:36" ht="52.8" x14ac:dyDescent="0.3">
      <c r="A549" s="10" t="s">
        <v>62</v>
      </c>
      <c r="B549" s="3" t="s">
        <v>64</v>
      </c>
      <c r="C549" s="4" t="s">
        <v>27</v>
      </c>
      <c r="D549" s="4" t="s">
        <v>32</v>
      </c>
      <c r="E549" s="4">
        <v>2008</v>
      </c>
      <c r="F549" s="5">
        <v>0</v>
      </c>
      <c r="G549" s="5">
        <v>0</v>
      </c>
      <c r="H549" s="5">
        <v>0</v>
      </c>
      <c r="I549" s="5">
        <v>0</v>
      </c>
      <c r="J549" s="5">
        <v>0</v>
      </c>
      <c r="K549" s="6">
        <v>0</v>
      </c>
      <c r="L549" s="6">
        <v>0</v>
      </c>
      <c r="M549" s="5">
        <v>0.128</v>
      </c>
      <c r="N549" s="12">
        <v>0</v>
      </c>
      <c r="O549" s="5">
        <v>0</v>
      </c>
      <c r="P549" s="5">
        <v>0</v>
      </c>
      <c r="Q549" s="5">
        <v>0</v>
      </c>
      <c r="R549" s="5">
        <v>0</v>
      </c>
      <c r="S549" s="5">
        <v>0</v>
      </c>
      <c r="T549" s="5">
        <v>0</v>
      </c>
      <c r="U549" s="5">
        <v>0</v>
      </c>
      <c r="V549" s="5">
        <v>0</v>
      </c>
      <c r="W549" s="12">
        <v>0</v>
      </c>
      <c r="X549" s="6">
        <v>0</v>
      </c>
      <c r="Y549" s="6">
        <v>0</v>
      </c>
      <c r="Z549" s="12">
        <v>0</v>
      </c>
      <c r="AA549" s="12">
        <v>0</v>
      </c>
      <c r="AB549" s="6">
        <v>0</v>
      </c>
      <c r="AC549" s="6">
        <v>0</v>
      </c>
      <c r="AD549" s="6">
        <v>0</v>
      </c>
      <c r="AE549" s="6">
        <v>0</v>
      </c>
      <c r="AF549" s="12">
        <v>0</v>
      </c>
      <c r="AG549" s="12">
        <v>0</v>
      </c>
      <c r="AH549" s="12">
        <v>0</v>
      </c>
      <c r="AI549" s="6">
        <f>SUM(F549:AH549)</f>
        <v>0.128</v>
      </c>
      <c r="AJ549" s="4" t="s">
        <v>38</v>
      </c>
    </row>
    <row r="550" spans="1:36" x14ac:dyDescent="0.3">
      <c r="A550" s="10" t="s">
        <v>95</v>
      </c>
      <c r="B550" s="10" t="s">
        <v>237</v>
      </c>
      <c r="C550" s="10" t="s">
        <v>204</v>
      </c>
      <c r="D550" s="10" t="s">
        <v>32</v>
      </c>
      <c r="E550" s="10">
        <v>2022</v>
      </c>
      <c r="F550" s="11">
        <v>0</v>
      </c>
      <c r="G550" s="5">
        <v>0</v>
      </c>
      <c r="H550" s="5">
        <v>0</v>
      </c>
      <c r="I550" s="5">
        <v>0</v>
      </c>
      <c r="J550" s="12">
        <v>0</v>
      </c>
      <c r="K550" s="11">
        <v>0</v>
      </c>
      <c r="L550" s="12">
        <v>0</v>
      </c>
      <c r="M550" s="12">
        <v>9.4</v>
      </c>
      <c r="N550" s="12">
        <v>0</v>
      </c>
      <c r="O550" s="12">
        <v>0</v>
      </c>
      <c r="P550" s="12">
        <v>0</v>
      </c>
      <c r="Q550" s="12">
        <v>0</v>
      </c>
      <c r="R550" s="12">
        <v>0</v>
      </c>
      <c r="S550" s="9">
        <v>0</v>
      </c>
      <c r="T550" s="12">
        <v>0</v>
      </c>
      <c r="U550" s="12">
        <v>5.5</v>
      </c>
      <c r="V550" s="12">
        <v>0</v>
      </c>
      <c r="W550" s="12">
        <v>0</v>
      </c>
      <c r="X550" s="12">
        <v>0</v>
      </c>
      <c r="Y550" s="12">
        <v>0</v>
      </c>
      <c r="Z550" s="12">
        <v>0</v>
      </c>
      <c r="AA550" s="12">
        <v>0</v>
      </c>
      <c r="AB550" s="12">
        <v>0</v>
      </c>
      <c r="AC550" s="12">
        <v>0</v>
      </c>
      <c r="AD550" s="12">
        <v>0</v>
      </c>
      <c r="AE550" s="12">
        <v>0</v>
      </c>
      <c r="AF550" s="12">
        <v>0</v>
      </c>
      <c r="AG550" s="12">
        <v>0</v>
      </c>
      <c r="AH550" s="12">
        <v>0</v>
      </c>
      <c r="AI550" s="6">
        <f t="shared" ref="AI550:AI555" si="28">SUM(F550:AE550)</f>
        <v>14.9</v>
      </c>
      <c r="AJ550" s="10" t="s">
        <v>29</v>
      </c>
    </row>
    <row r="551" spans="1:36" ht="46.8" x14ac:dyDescent="0.3">
      <c r="A551" s="10" t="s">
        <v>95</v>
      </c>
      <c r="B551" s="10" t="s">
        <v>528</v>
      </c>
      <c r="C551" s="10" t="s">
        <v>467</v>
      </c>
      <c r="D551" s="10" t="s">
        <v>28</v>
      </c>
      <c r="E551" s="10">
        <v>2017</v>
      </c>
      <c r="F551" s="11">
        <v>0</v>
      </c>
      <c r="G551" s="5">
        <v>0</v>
      </c>
      <c r="H551" s="5">
        <v>0</v>
      </c>
      <c r="I551" s="5">
        <v>0</v>
      </c>
      <c r="J551" s="12">
        <v>0</v>
      </c>
      <c r="K551" s="11">
        <v>15.4</v>
      </c>
      <c r="L551" s="11">
        <v>0</v>
      </c>
      <c r="M551" s="12">
        <v>0</v>
      </c>
      <c r="N551" s="12">
        <v>0</v>
      </c>
      <c r="O551" s="12">
        <v>0</v>
      </c>
      <c r="P551" s="12">
        <v>0</v>
      </c>
      <c r="Q551" s="12">
        <v>0</v>
      </c>
      <c r="R551" s="12">
        <v>0</v>
      </c>
      <c r="S551" s="9">
        <v>0</v>
      </c>
      <c r="T551" s="12">
        <v>0</v>
      </c>
      <c r="U551" s="12">
        <v>0</v>
      </c>
      <c r="V551" s="12">
        <v>0</v>
      </c>
      <c r="W551" s="12">
        <v>0</v>
      </c>
      <c r="X551" s="6">
        <v>0</v>
      </c>
      <c r="Y551" s="6">
        <v>0</v>
      </c>
      <c r="Z551" s="12">
        <v>0</v>
      </c>
      <c r="AA551" s="12">
        <v>0</v>
      </c>
      <c r="AB551" s="6">
        <v>0</v>
      </c>
      <c r="AC551" s="6">
        <v>0</v>
      </c>
      <c r="AD551" s="6">
        <v>0</v>
      </c>
      <c r="AE551" s="6">
        <v>0</v>
      </c>
      <c r="AF551" s="12">
        <v>0</v>
      </c>
      <c r="AG551" s="12">
        <v>0</v>
      </c>
      <c r="AH551" s="12">
        <v>0</v>
      </c>
      <c r="AI551" s="6">
        <f t="shared" si="28"/>
        <v>15.4</v>
      </c>
      <c r="AJ551" s="10" t="s">
        <v>29</v>
      </c>
    </row>
    <row r="552" spans="1:36" x14ac:dyDescent="0.3">
      <c r="A552" s="10" t="s">
        <v>62</v>
      </c>
      <c r="B552" s="10" t="s">
        <v>494</v>
      </c>
      <c r="C552" s="10" t="s">
        <v>467</v>
      </c>
      <c r="D552" s="10" t="s">
        <v>32</v>
      </c>
      <c r="E552" s="10">
        <v>2022</v>
      </c>
      <c r="F552" s="11">
        <v>0</v>
      </c>
      <c r="G552" s="5">
        <v>0</v>
      </c>
      <c r="H552" s="5">
        <v>0</v>
      </c>
      <c r="I552" s="5">
        <v>0</v>
      </c>
      <c r="J552" s="12">
        <v>0</v>
      </c>
      <c r="K552" s="11">
        <v>0</v>
      </c>
      <c r="L552" s="11">
        <v>0</v>
      </c>
      <c r="M552" s="12">
        <v>15</v>
      </c>
      <c r="N552" s="12">
        <v>0</v>
      </c>
      <c r="O552" s="12">
        <v>0</v>
      </c>
      <c r="P552" s="12">
        <v>0</v>
      </c>
      <c r="Q552" s="12">
        <v>0</v>
      </c>
      <c r="R552" s="12">
        <v>0</v>
      </c>
      <c r="S552" s="9">
        <v>0</v>
      </c>
      <c r="T552" s="12">
        <v>0</v>
      </c>
      <c r="U552" s="12">
        <v>0</v>
      </c>
      <c r="V552" s="12">
        <v>0</v>
      </c>
      <c r="W552" s="12">
        <v>0</v>
      </c>
      <c r="X552" s="6">
        <v>0</v>
      </c>
      <c r="Y552" s="6">
        <v>0</v>
      </c>
      <c r="Z552" s="12">
        <v>0</v>
      </c>
      <c r="AA552" s="12">
        <v>0</v>
      </c>
      <c r="AB552" s="6">
        <v>0</v>
      </c>
      <c r="AC552" s="6">
        <v>0</v>
      </c>
      <c r="AD552" s="6">
        <v>0</v>
      </c>
      <c r="AE552" s="6">
        <v>0</v>
      </c>
      <c r="AF552" s="12">
        <v>0</v>
      </c>
      <c r="AG552" s="12">
        <v>0</v>
      </c>
      <c r="AH552" s="12">
        <v>0</v>
      </c>
      <c r="AI552" s="6">
        <f t="shared" si="28"/>
        <v>15</v>
      </c>
      <c r="AJ552" s="10" t="s">
        <v>29</v>
      </c>
    </row>
    <row r="553" spans="1:36" ht="31.2" x14ac:dyDescent="0.3">
      <c r="A553" s="10" t="s">
        <v>45</v>
      </c>
      <c r="B553" s="10" t="s">
        <v>389</v>
      </c>
      <c r="C553" s="10" t="s">
        <v>364</v>
      </c>
      <c r="D553" s="10" t="s">
        <v>32</v>
      </c>
      <c r="E553" s="10">
        <v>2022</v>
      </c>
      <c r="F553" s="11">
        <v>0</v>
      </c>
      <c r="G553" s="5">
        <v>0</v>
      </c>
      <c r="H553" s="5">
        <v>0</v>
      </c>
      <c r="I553" s="5">
        <v>0</v>
      </c>
      <c r="J553" s="11">
        <v>0</v>
      </c>
      <c r="K553" s="11">
        <v>0</v>
      </c>
      <c r="L553" s="12">
        <v>0</v>
      </c>
      <c r="M553" s="12">
        <v>0</v>
      </c>
      <c r="N553" s="12">
        <v>0</v>
      </c>
      <c r="O553" s="12">
        <v>0</v>
      </c>
      <c r="P553" s="12">
        <v>80</v>
      </c>
      <c r="Q553" s="11">
        <v>0</v>
      </c>
      <c r="R553" s="12">
        <v>0</v>
      </c>
      <c r="S553" s="12">
        <v>0</v>
      </c>
      <c r="T553" s="12">
        <v>0</v>
      </c>
      <c r="U553" s="12">
        <v>0</v>
      </c>
      <c r="V553" s="12">
        <v>0</v>
      </c>
      <c r="W553" s="12">
        <v>0</v>
      </c>
      <c r="X553" s="12">
        <v>0</v>
      </c>
      <c r="Y553" s="12">
        <v>0</v>
      </c>
      <c r="Z553" s="12">
        <v>0</v>
      </c>
      <c r="AA553" s="12">
        <v>0</v>
      </c>
      <c r="AB553" s="11">
        <v>0</v>
      </c>
      <c r="AC553" s="12">
        <v>0</v>
      </c>
      <c r="AD553" s="12">
        <v>0</v>
      </c>
      <c r="AE553" s="12">
        <v>0</v>
      </c>
      <c r="AF553" s="12">
        <v>0</v>
      </c>
      <c r="AG553" s="12">
        <v>0</v>
      </c>
      <c r="AH553" s="12">
        <v>0</v>
      </c>
      <c r="AI553" s="6">
        <f t="shared" si="28"/>
        <v>80</v>
      </c>
      <c r="AJ553" s="10" t="s">
        <v>58</v>
      </c>
    </row>
    <row r="554" spans="1:36" ht="31.2" x14ac:dyDescent="0.3">
      <c r="A554" s="10" t="s">
        <v>95</v>
      </c>
      <c r="B554" s="10" t="s">
        <v>518</v>
      </c>
      <c r="C554" s="10" t="s">
        <v>467</v>
      </c>
      <c r="D554" s="10" t="s">
        <v>28</v>
      </c>
      <c r="E554" s="10">
        <v>2017</v>
      </c>
      <c r="F554" s="11">
        <v>0</v>
      </c>
      <c r="G554" s="5">
        <v>0</v>
      </c>
      <c r="H554" s="5">
        <v>0</v>
      </c>
      <c r="I554" s="5">
        <v>0</v>
      </c>
      <c r="J554" s="12">
        <v>0</v>
      </c>
      <c r="K554" s="11">
        <v>13.1</v>
      </c>
      <c r="L554" s="11">
        <v>0</v>
      </c>
      <c r="M554" s="12">
        <v>0</v>
      </c>
      <c r="N554" s="12">
        <v>0</v>
      </c>
      <c r="O554" s="12">
        <v>0</v>
      </c>
      <c r="P554" s="12">
        <v>0</v>
      </c>
      <c r="Q554" s="12">
        <v>0</v>
      </c>
      <c r="R554" s="12">
        <v>0</v>
      </c>
      <c r="S554" s="9">
        <v>0</v>
      </c>
      <c r="T554" s="12">
        <v>0</v>
      </c>
      <c r="U554" s="12">
        <v>0</v>
      </c>
      <c r="V554" s="12">
        <v>0</v>
      </c>
      <c r="W554" s="12">
        <v>0</v>
      </c>
      <c r="X554" s="6">
        <v>0</v>
      </c>
      <c r="Y554" s="6">
        <v>0</v>
      </c>
      <c r="Z554" s="12">
        <v>0</v>
      </c>
      <c r="AA554" s="12">
        <v>0</v>
      </c>
      <c r="AB554" s="6">
        <v>0</v>
      </c>
      <c r="AC554" s="6">
        <v>0</v>
      </c>
      <c r="AD554" s="6">
        <v>0</v>
      </c>
      <c r="AE554" s="6">
        <v>0</v>
      </c>
      <c r="AF554" s="12">
        <v>0</v>
      </c>
      <c r="AG554" s="12">
        <v>0</v>
      </c>
      <c r="AH554" s="12">
        <v>0</v>
      </c>
      <c r="AI554" s="6">
        <f t="shared" si="28"/>
        <v>13.1</v>
      </c>
      <c r="AJ554" s="10" t="s">
        <v>29</v>
      </c>
    </row>
    <row r="555" spans="1:36" ht="31.2" x14ac:dyDescent="0.3">
      <c r="A555" s="10" t="s">
        <v>95</v>
      </c>
      <c r="B555" s="10" t="s">
        <v>520</v>
      </c>
      <c r="C555" s="10" t="s">
        <v>467</v>
      </c>
      <c r="D555" s="10" t="s">
        <v>28</v>
      </c>
      <c r="E555" s="10">
        <v>2017</v>
      </c>
      <c r="F555" s="11">
        <v>0</v>
      </c>
      <c r="G555" s="5">
        <v>0</v>
      </c>
      <c r="H555" s="5">
        <v>0</v>
      </c>
      <c r="I555" s="5">
        <v>0</v>
      </c>
      <c r="J555" s="12">
        <v>0</v>
      </c>
      <c r="K555" s="11">
        <v>12</v>
      </c>
      <c r="L555" s="11">
        <v>0</v>
      </c>
      <c r="M555" s="12">
        <v>0</v>
      </c>
      <c r="N555" s="12">
        <v>0</v>
      </c>
      <c r="O555" s="12">
        <v>0</v>
      </c>
      <c r="P555" s="12">
        <v>0</v>
      </c>
      <c r="Q555" s="12">
        <v>0</v>
      </c>
      <c r="R555" s="12">
        <v>0</v>
      </c>
      <c r="S555" s="9">
        <v>0</v>
      </c>
      <c r="T555" s="12">
        <v>0</v>
      </c>
      <c r="U555" s="12">
        <v>0</v>
      </c>
      <c r="V555" s="12">
        <v>0</v>
      </c>
      <c r="W555" s="12">
        <v>0</v>
      </c>
      <c r="X555" s="6">
        <v>0</v>
      </c>
      <c r="Y555" s="6">
        <v>0</v>
      </c>
      <c r="Z555" s="12">
        <v>0</v>
      </c>
      <c r="AA555" s="12">
        <v>0</v>
      </c>
      <c r="AB555" s="6">
        <v>0</v>
      </c>
      <c r="AC555" s="6">
        <v>0</v>
      </c>
      <c r="AD555" s="6">
        <v>0</v>
      </c>
      <c r="AE555" s="6">
        <v>0</v>
      </c>
      <c r="AF555" s="12">
        <v>0</v>
      </c>
      <c r="AG555" s="12">
        <v>0</v>
      </c>
      <c r="AH555" s="12">
        <v>0</v>
      </c>
      <c r="AI555" s="6">
        <f t="shared" si="28"/>
        <v>12</v>
      </c>
      <c r="AJ555" s="10" t="s">
        <v>29</v>
      </c>
    </row>
    <row r="556" spans="1:36" ht="26.4" x14ac:dyDescent="0.3">
      <c r="A556" s="2" t="s">
        <v>45</v>
      </c>
      <c r="B556" s="7" t="s">
        <v>53</v>
      </c>
      <c r="C556" s="8" t="s">
        <v>27</v>
      </c>
      <c r="D556" s="8" t="s">
        <v>28</v>
      </c>
      <c r="E556" s="8">
        <v>2013</v>
      </c>
      <c r="F556" s="9">
        <v>0.04</v>
      </c>
      <c r="G556" s="5">
        <v>0</v>
      </c>
      <c r="H556" s="5">
        <v>0</v>
      </c>
      <c r="I556" s="5">
        <v>0</v>
      </c>
      <c r="J556" s="9">
        <v>0</v>
      </c>
      <c r="K556" s="6">
        <v>0</v>
      </c>
      <c r="L556" s="6">
        <v>0</v>
      </c>
      <c r="M556" s="9">
        <v>0</v>
      </c>
      <c r="N556" s="12">
        <v>0</v>
      </c>
      <c r="O556" s="9">
        <v>0</v>
      </c>
      <c r="P556" s="9">
        <v>0</v>
      </c>
      <c r="Q556" s="9">
        <v>0</v>
      </c>
      <c r="R556" s="9">
        <v>0</v>
      </c>
      <c r="S556" s="9">
        <v>0</v>
      </c>
      <c r="T556" s="9">
        <v>0</v>
      </c>
      <c r="U556" s="9">
        <v>0</v>
      </c>
      <c r="V556" s="9">
        <v>0</v>
      </c>
      <c r="W556" s="12">
        <v>0</v>
      </c>
      <c r="X556" s="6">
        <v>0</v>
      </c>
      <c r="Y556" s="6">
        <v>0</v>
      </c>
      <c r="Z556" s="12">
        <v>0</v>
      </c>
      <c r="AA556" s="12">
        <v>0</v>
      </c>
      <c r="AB556" s="6">
        <v>0</v>
      </c>
      <c r="AC556" s="6">
        <v>0</v>
      </c>
      <c r="AD556" s="6">
        <v>0</v>
      </c>
      <c r="AE556" s="6">
        <v>0</v>
      </c>
      <c r="AF556" s="12">
        <v>0</v>
      </c>
      <c r="AG556" s="15">
        <v>0</v>
      </c>
      <c r="AH556" s="12">
        <v>0</v>
      </c>
      <c r="AI556" s="6">
        <f>SUM(F556:AH556)</f>
        <v>0.04</v>
      </c>
      <c r="AJ556" s="8" t="s">
        <v>29</v>
      </c>
    </row>
    <row r="557" spans="1:36" ht="46.8" x14ac:dyDescent="0.3">
      <c r="A557" s="10" t="s">
        <v>95</v>
      </c>
      <c r="B557" s="10" t="s">
        <v>525</v>
      </c>
      <c r="C557" s="10" t="s">
        <v>467</v>
      </c>
      <c r="D557" s="10" t="s">
        <v>28</v>
      </c>
      <c r="E557" s="10">
        <v>2017</v>
      </c>
      <c r="F557" s="11">
        <v>0</v>
      </c>
      <c r="G557" s="5">
        <v>0</v>
      </c>
      <c r="H557" s="5">
        <v>0</v>
      </c>
      <c r="I557" s="5">
        <v>0</v>
      </c>
      <c r="J557" s="12">
        <v>0</v>
      </c>
      <c r="K557" s="11">
        <v>9.8000000000000007</v>
      </c>
      <c r="L557" s="11">
        <v>0</v>
      </c>
      <c r="M557" s="12">
        <v>0</v>
      </c>
      <c r="N557" s="12">
        <v>0</v>
      </c>
      <c r="O557" s="12">
        <v>0</v>
      </c>
      <c r="P557" s="12">
        <v>0</v>
      </c>
      <c r="Q557" s="12">
        <v>0</v>
      </c>
      <c r="R557" s="12">
        <v>0</v>
      </c>
      <c r="S557" s="9">
        <v>0</v>
      </c>
      <c r="T557" s="12">
        <v>0</v>
      </c>
      <c r="U557" s="12">
        <v>0</v>
      </c>
      <c r="V557" s="12">
        <v>0</v>
      </c>
      <c r="W557" s="12">
        <v>0</v>
      </c>
      <c r="X557" s="6">
        <v>0</v>
      </c>
      <c r="Y557" s="6">
        <v>0</v>
      </c>
      <c r="Z557" s="12">
        <v>0</v>
      </c>
      <c r="AA557" s="12">
        <v>0</v>
      </c>
      <c r="AB557" s="6">
        <v>0</v>
      </c>
      <c r="AC557" s="6">
        <v>0</v>
      </c>
      <c r="AD557" s="6">
        <v>0</v>
      </c>
      <c r="AE557" s="6">
        <v>0</v>
      </c>
      <c r="AF557" s="12">
        <v>0</v>
      </c>
      <c r="AG557" s="12">
        <v>0</v>
      </c>
      <c r="AH557" s="12">
        <v>0</v>
      </c>
      <c r="AI557" s="6">
        <f>SUM(F557:AE557)</f>
        <v>9.8000000000000007</v>
      </c>
      <c r="AJ557" s="10" t="s">
        <v>29</v>
      </c>
    </row>
    <row r="558" spans="1:36" ht="39.6" hidden="1" x14ac:dyDescent="0.3">
      <c r="A558" s="10" t="s">
        <v>70</v>
      </c>
      <c r="B558" s="7" t="s">
        <v>72</v>
      </c>
      <c r="C558" s="8" t="s">
        <v>27</v>
      </c>
      <c r="D558" s="8" t="s">
        <v>73</v>
      </c>
      <c r="E558" s="8">
        <v>2022</v>
      </c>
      <c r="F558" s="9">
        <v>0</v>
      </c>
      <c r="G558" s="5">
        <v>0</v>
      </c>
      <c r="H558" s="5">
        <v>0</v>
      </c>
      <c r="I558" s="5">
        <v>0</v>
      </c>
      <c r="J558" s="9">
        <v>0</v>
      </c>
      <c r="K558" s="6">
        <v>0</v>
      </c>
      <c r="L558" s="6">
        <v>0</v>
      </c>
      <c r="M558" s="9">
        <v>0</v>
      </c>
      <c r="N558" s="12">
        <v>0</v>
      </c>
      <c r="O558" s="9">
        <v>0</v>
      </c>
      <c r="P558" s="9">
        <v>0</v>
      </c>
      <c r="Q558" s="9">
        <v>0</v>
      </c>
      <c r="R558" s="9">
        <v>0</v>
      </c>
      <c r="S558" s="9">
        <v>0</v>
      </c>
      <c r="T558" s="9">
        <v>0</v>
      </c>
      <c r="U558" s="9">
        <v>0</v>
      </c>
      <c r="V558" s="9">
        <v>0</v>
      </c>
      <c r="W558" s="12">
        <v>0</v>
      </c>
      <c r="X558" s="6">
        <v>0</v>
      </c>
      <c r="Y558" s="6">
        <v>0</v>
      </c>
      <c r="Z558" s="12">
        <v>0</v>
      </c>
      <c r="AA558" s="12">
        <v>0</v>
      </c>
      <c r="AB558" s="6">
        <v>0</v>
      </c>
      <c r="AC558" s="6">
        <v>0</v>
      </c>
      <c r="AD558" s="6">
        <v>0</v>
      </c>
      <c r="AE558" s="6">
        <v>0</v>
      </c>
      <c r="AF558" s="12">
        <v>0</v>
      </c>
      <c r="AG558" s="15">
        <v>0</v>
      </c>
      <c r="AH558" s="12">
        <v>0</v>
      </c>
      <c r="AI558" s="6">
        <f>SUM(F558:AH558)</f>
        <v>0</v>
      </c>
      <c r="AJ558" s="8" t="s">
        <v>74</v>
      </c>
    </row>
    <row r="559" spans="1:36" ht="39.6" hidden="1" x14ac:dyDescent="0.3">
      <c r="A559" s="10" t="s">
        <v>75</v>
      </c>
      <c r="B559" s="7" t="s">
        <v>83</v>
      </c>
      <c r="C559" s="8" t="s">
        <v>27</v>
      </c>
      <c r="D559" s="8" t="s">
        <v>73</v>
      </c>
      <c r="E559" s="8">
        <v>2022</v>
      </c>
      <c r="F559" s="9">
        <v>0</v>
      </c>
      <c r="G559" s="5">
        <v>0</v>
      </c>
      <c r="H559" s="5">
        <v>0</v>
      </c>
      <c r="I559" s="5">
        <v>0</v>
      </c>
      <c r="J559" s="9">
        <v>0</v>
      </c>
      <c r="K559" s="6">
        <v>0</v>
      </c>
      <c r="L559" s="6">
        <v>0</v>
      </c>
      <c r="M559" s="9">
        <v>0</v>
      </c>
      <c r="N559" s="12">
        <v>0</v>
      </c>
      <c r="O559" s="9">
        <v>0</v>
      </c>
      <c r="P559" s="9">
        <v>0</v>
      </c>
      <c r="Q559" s="9">
        <v>0</v>
      </c>
      <c r="R559" s="9">
        <v>0</v>
      </c>
      <c r="S559" s="9">
        <v>0</v>
      </c>
      <c r="T559" s="9">
        <v>0</v>
      </c>
      <c r="U559" s="9">
        <v>0</v>
      </c>
      <c r="V559" s="9">
        <v>0</v>
      </c>
      <c r="W559" s="12">
        <v>0</v>
      </c>
      <c r="X559" s="6">
        <v>0</v>
      </c>
      <c r="Y559" s="6">
        <v>0</v>
      </c>
      <c r="Z559" s="12">
        <v>0</v>
      </c>
      <c r="AA559" s="12">
        <v>0</v>
      </c>
      <c r="AB559" s="6">
        <v>0</v>
      </c>
      <c r="AC559" s="6">
        <v>0</v>
      </c>
      <c r="AD559" s="6">
        <v>0</v>
      </c>
      <c r="AE559" s="6">
        <v>0</v>
      </c>
      <c r="AF559" s="12">
        <v>0</v>
      </c>
      <c r="AG559" s="12">
        <v>0</v>
      </c>
      <c r="AH559" s="12">
        <v>0</v>
      </c>
      <c r="AI559" s="6">
        <f>SUM(F559:AH559)</f>
        <v>0</v>
      </c>
      <c r="AJ559" s="8" t="s">
        <v>74</v>
      </c>
    </row>
    <row r="560" spans="1:36" hidden="1" x14ac:dyDescent="0.3">
      <c r="A560" s="10" t="s">
        <v>45</v>
      </c>
      <c r="B560" s="10" t="s">
        <v>305</v>
      </c>
      <c r="C560" s="10" t="s">
        <v>293</v>
      </c>
      <c r="D560" s="10" t="s">
        <v>32</v>
      </c>
      <c r="E560" s="10">
        <v>2022</v>
      </c>
      <c r="F560" s="11">
        <v>0</v>
      </c>
      <c r="G560" s="5">
        <v>0</v>
      </c>
      <c r="H560" s="5"/>
      <c r="I560" s="5"/>
      <c r="J560" s="12">
        <v>0</v>
      </c>
      <c r="K560" s="11">
        <v>0</v>
      </c>
      <c r="L560" s="12">
        <v>0</v>
      </c>
      <c r="M560" s="12">
        <v>70.400000000000006</v>
      </c>
      <c r="N560" s="12">
        <v>0</v>
      </c>
      <c r="O560" s="12">
        <v>0</v>
      </c>
      <c r="P560" s="12">
        <v>0</v>
      </c>
      <c r="Q560" s="11">
        <v>0</v>
      </c>
      <c r="R560" s="12">
        <v>0</v>
      </c>
      <c r="S560" s="12">
        <v>0</v>
      </c>
      <c r="T560" s="12">
        <v>0</v>
      </c>
      <c r="U560" s="12">
        <v>5.0999999999999996</v>
      </c>
      <c r="V560" s="12">
        <v>0</v>
      </c>
      <c r="W560" s="12">
        <v>0</v>
      </c>
      <c r="X560" s="12">
        <v>0</v>
      </c>
      <c r="Y560" s="12">
        <v>0</v>
      </c>
      <c r="Z560" s="12">
        <v>0</v>
      </c>
      <c r="AA560" s="12">
        <v>0</v>
      </c>
      <c r="AB560" s="12">
        <v>0</v>
      </c>
      <c r="AC560" s="12">
        <v>0</v>
      </c>
      <c r="AD560" s="11">
        <v>0</v>
      </c>
      <c r="AE560" s="12">
        <v>0</v>
      </c>
      <c r="AF560" s="12">
        <v>0</v>
      </c>
      <c r="AG560" s="12">
        <v>0</v>
      </c>
      <c r="AH560" s="12">
        <v>0</v>
      </c>
      <c r="AI560" s="6">
        <f t="shared" ref="AI560:AI567" si="29">SUM(F560:AE560)</f>
        <v>75.5</v>
      </c>
      <c r="AJ560" s="10" t="s">
        <v>29</v>
      </c>
    </row>
    <row r="561" spans="1:36" hidden="1" x14ac:dyDescent="0.3">
      <c r="A561" s="2" t="s">
        <v>109</v>
      </c>
      <c r="B561" s="3" t="s">
        <v>110</v>
      </c>
      <c r="C561" s="4" t="s">
        <v>27</v>
      </c>
      <c r="D561" s="4" t="s">
        <v>32</v>
      </c>
      <c r="E561" s="4">
        <v>2022</v>
      </c>
      <c r="F561" s="5">
        <v>0</v>
      </c>
      <c r="G561" s="5">
        <v>0</v>
      </c>
      <c r="H561" s="5"/>
      <c r="I561" s="5"/>
      <c r="J561" s="5">
        <v>0</v>
      </c>
      <c r="K561" s="6">
        <v>0</v>
      </c>
      <c r="L561" s="6">
        <v>0</v>
      </c>
      <c r="M561" s="5">
        <v>14</v>
      </c>
      <c r="N561" s="5"/>
      <c r="O561" s="5">
        <v>0</v>
      </c>
      <c r="P561" s="5">
        <v>0</v>
      </c>
      <c r="Q561" s="5">
        <v>0</v>
      </c>
      <c r="R561" s="5">
        <v>0</v>
      </c>
      <c r="S561" s="5">
        <v>0</v>
      </c>
      <c r="T561" s="5">
        <v>0</v>
      </c>
      <c r="U561" s="5">
        <v>8</v>
      </c>
      <c r="V561" s="5">
        <v>0</v>
      </c>
      <c r="W561" s="5"/>
      <c r="X561" s="6">
        <v>0</v>
      </c>
      <c r="Y561" s="6">
        <v>0</v>
      </c>
      <c r="Z561" s="6"/>
      <c r="AA561" s="6"/>
      <c r="AB561" s="6">
        <v>0</v>
      </c>
      <c r="AC561" s="6">
        <v>0</v>
      </c>
      <c r="AD561" s="6">
        <v>0</v>
      </c>
      <c r="AE561" s="6">
        <v>0</v>
      </c>
      <c r="AF561" s="6"/>
      <c r="AG561" s="6"/>
      <c r="AH561" s="6"/>
      <c r="AI561" s="6">
        <f t="shared" si="29"/>
        <v>22</v>
      </c>
      <c r="AJ561" s="4" t="s">
        <v>29</v>
      </c>
    </row>
    <row r="562" spans="1:36" hidden="1" x14ac:dyDescent="0.3">
      <c r="A562" s="2" t="s">
        <v>111</v>
      </c>
      <c r="B562" s="3" t="s">
        <v>112</v>
      </c>
      <c r="C562" s="4" t="s">
        <v>27</v>
      </c>
      <c r="D562" s="4" t="s">
        <v>32</v>
      </c>
      <c r="E562" s="4">
        <v>2022</v>
      </c>
      <c r="F562" s="5">
        <v>0</v>
      </c>
      <c r="G562" s="5">
        <v>0</v>
      </c>
      <c r="H562" s="5"/>
      <c r="I562" s="5"/>
      <c r="J562" s="5">
        <v>0</v>
      </c>
      <c r="K562" s="6">
        <v>0</v>
      </c>
      <c r="L562" s="6">
        <v>0</v>
      </c>
      <c r="M562" s="5">
        <v>15</v>
      </c>
      <c r="N562" s="5"/>
      <c r="O562" s="5">
        <v>0</v>
      </c>
      <c r="P562" s="5">
        <v>0</v>
      </c>
      <c r="Q562" s="5">
        <v>0</v>
      </c>
      <c r="R562" s="5">
        <v>0</v>
      </c>
      <c r="S562" s="5">
        <v>0</v>
      </c>
      <c r="T562" s="5">
        <v>0</v>
      </c>
      <c r="U562" s="5">
        <v>0</v>
      </c>
      <c r="V562" s="5">
        <v>0</v>
      </c>
      <c r="W562" s="5"/>
      <c r="X562" s="6">
        <v>0</v>
      </c>
      <c r="Y562" s="6">
        <v>0</v>
      </c>
      <c r="Z562" s="6"/>
      <c r="AA562" s="6"/>
      <c r="AB562" s="6">
        <v>0</v>
      </c>
      <c r="AC562" s="6">
        <v>0</v>
      </c>
      <c r="AD562" s="6">
        <v>0</v>
      </c>
      <c r="AE562" s="6">
        <v>0</v>
      </c>
      <c r="AF562" s="6"/>
      <c r="AG562" s="6"/>
      <c r="AH562" s="6"/>
      <c r="AI562" s="6">
        <f t="shared" si="29"/>
        <v>15</v>
      </c>
      <c r="AJ562" s="4" t="s">
        <v>29</v>
      </c>
    </row>
    <row r="563" spans="1:36" ht="26.4" hidden="1" x14ac:dyDescent="0.3">
      <c r="A563" s="2" t="s">
        <v>117</v>
      </c>
      <c r="B563" s="3" t="s">
        <v>126</v>
      </c>
      <c r="C563" s="4" t="s">
        <v>27</v>
      </c>
      <c r="D563" s="4" t="s">
        <v>32</v>
      </c>
      <c r="E563" s="4">
        <v>2022</v>
      </c>
      <c r="F563" s="5">
        <v>0</v>
      </c>
      <c r="G563" s="5">
        <v>0</v>
      </c>
      <c r="H563" s="5"/>
      <c r="I563" s="5"/>
      <c r="J563" s="5">
        <v>22.2</v>
      </c>
      <c r="K563" s="6">
        <v>0</v>
      </c>
      <c r="L563" s="6">
        <v>0</v>
      </c>
      <c r="M563" s="5">
        <v>57.6</v>
      </c>
      <c r="N563" s="5"/>
      <c r="O563" s="5">
        <v>0</v>
      </c>
      <c r="P563" s="5">
        <v>0</v>
      </c>
      <c r="Q563" s="5">
        <v>0</v>
      </c>
      <c r="R563" s="5">
        <v>0</v>
      </c>
      <c r="S563" s="5">
        <v>0</v>
      </c>
      <c r="T563" s="5">
        <v>0</v>
      </c>
      <c r="U563" s="5">
        <v>0</v>
      </c>
      <c r="V563" s="5">
        <v>0</v>
      </c>
      <c r="W563" s="5"/>
      <c r="X563" s="6">
        <v>0</v>
      </c>
      <c r="Y563" s="6">
        <v>0</v>
      </c>
      <c r="Z563" s="6"/>
      <c r="AA563" s="6"/>
      <c r="AB563" s="6">
        <v>0</v>
      </c>
      <c r="AC563" s="6">
        <v>0</v>
      </c>
      <c r="AD563" s="6">
        <v>0</v>
      </c>
      <c r="AE563" s="6">
        <v>0</v>
      </c>
      <c r="AF563" s="6"/>
      <c r="AG563" s="6"/>
      <c r="AH563" s="6"/>
      <c r="AI563" s="6">
        <f t="shared" si="29"/>
        <v>79.8</v>
      </c>
      <c r="AJ563" s="4" t="s">
        <v>29</v>
      </c>
    </row>
    <row r="564" spans="1:36" hidden="1" x14ac:dyDescent="0.3">
      <c r="A564" s="105" t="s">
        <v>134</v>
      </c>
      <c r="B564" s="106" t="s">
        <v>137</v>
      </c>
      <c r="C564" s="4" t="s">
        <v>27</v>
      </c>
      <c r="D564" s="107" t="s">
        <v>32</v>
      </c>
      <c r="E564" s="107">
        <v>2022</v>
      </c>
      <c r="F564" s="31">
        <v>0</v>
      </c>
      <c r="G564" s="31">
        <v>0</v>
      </c>
      <c r="H564" s="31"/>
      <c r="I564" s="31"/>
      <c r="J564" s="31">
        <v>0</v>
      </c>
      <c r="K564" s="33">
        <v>0</v>
      </c>
      <c r="L564" s="33">
        <v>0</v>
      </c>
      <c r="M564" s="31">
        <v>15</v>
      </c>
      <c r="N564" s="5"/>
      <c r="O564" s="31">
        <v>0</v>
      </c>
      <c r="P564" s="31">
        <v>0</v>
      </c>
      <c r="Q564" s="31">
        <v>0</v>
      </c>
      <c r="R564" s="31">
        <v>0</v>
      </c>
      <c r="S564" s="31">
        <v>0</v>
      </c>
      <c r="T564" s="31">
        <v>0</v>
      </c>
      <c r="U564" s="31">
        <v>0</v>
      </c>
      <c r="V564" s="31">
        <v>0</v>
      </c>
      <c r="W564" s="31"/>
      <c r="X564" s="33">
        <v>0</v>
      </c>
      <c r="Y564" s="33">
        <v>0</v>
      </c>
      <c r="Z564" s="33"/>
      <c r="AA564" s="33"/>
      <c r="AB564" s="33">
        <v>0</v>
      </c>
      <c r="AC564" s="33">
        <v>0</v>
      </c>
      <c r="AD564" s="33">
        <v>0</v>
      </c>
      <c r="AE564" s="33">
        <v>0</v>
      </c>
      <c r="AF564" s="33"/>
      <c r="AG564" s="33"/>
      <c r="AH564" s="33"/>
      <c r="AI564" s="6">
        <f t="shared" si="29"/>
        <v>15</v>
      </c>
      <c r="AJ564" s="107" t="s">
        <v>29</v>
      </c>
    </row>
    <row r="565" spans="1:36" ht="26.4" hidden="1" x14ac:dyDescent="0.3">
      <c r="A565" s="2" t="s">
        <v>147</v>
      </c>
      <c r="B565" s="3" t="s">
        <v>166</v>
      </c>
      <c r="C565" s="3" t="s">
        <v>27</v>
      </c>
      <c r="D565" s="4" t="s">
        <v>32</v>
      </c>
      <c r="E565" s="107">
        <v>2022</v>
      </c>
      <c r="F565" s="31">
        <v>1.9</v>
      </c>
      <c r="G565" s="31">
        <v>0</v>
      </c>
      <c r="H565" s="5"/>
      <c r="I565" s="31"/>
      <c r="J565" s="31">
        <v>0</v>
      </c>
      <c r="K565" s="33">
        <v>0</v>
      </c>
      <c r="L565" s="33">
        <v>0</v>
      </c>
      <c r="M565" s="31">
        <v>0</v>
      </c>
      <c r="N565" s="5"/>
      <c r="O565" s="31">
        <v>0</v>
      </c>
      <c r="P565" s="31">
        <v>0</v>
      </c>
      <c r="Q565" s="31">
        <v>0</v>
      </c>
      <c r="R565" s="31">
        <v>0</v>
      </c>
      <c r="S565" s="31">
        <v>0</v>
      </c>
      <c r="T565" s="31">
        <v>0</v>
      </c>
      <c r="U565" s="31">
        <v>0</v>
      </c>
      <c r="V565" s="31">
        <v>0</v>
      </c>
      <c r="W565" s="5"/>
      <c r="X565" s="33">
        <v>0</v>
      </c>
      <c r="Y565" s="33">
        <v>0</v>
      </c>
      <c r="Z565" s="6"/>
      <c r="AA565" s="6"/>
      <c r="AB565" s="33">
        <v>0</v>
      </c>
      <c r="AC565" s="33">
        <v>0</v>
      </c>
      <c r="AD565" s="33">
        <v>0</v>
      </c>
      <c r="AE565" s="33">
        <v>0</v>
      </c>
      <c r="AF565" s="6"/>
      <c r="AG565" s="6"/>
      <c r="AH565" s="6"/>
      <c r="AI565" s="6">
        <f t="shared" si="29"/>
        <v>1.9</v>
      </c>
      <c r="AJ565" s="107" t="s">
        <v>38</v>
      </c>
    </row>
    <row r="566" spans="1:36" hidden="1" x14ac:dyDescent="0.3">
      <c r="A566" s="10" t="s">
        <v>244</v>
      </c>
      <c r="B566" s="10" t="s">
        <v>245</v>
      </c>
      <c r="C566" s="10" t="s">
        <v>204</v>
      </c>
      <c r="D566" s="10" t="s">
        <v>32</v>
      </c>
      <c r="E566" s="10">
        <v>2022</v>
      </c>
      <c r="F566" s="35">
        <v>0</v>
      </c>
      <c r="G566" s="31">
        <v>0</v>
      </c>
      <c r="H566" s="5"/>
      <c r="I566" s="31"/>
      <c r="J566" s="36">
        <v>0</v>
      </c>
      <c r="K566" s="35">
        <v>0</v>
      </c>
      <c r="L566" s="36">
        <v>0</v>
      </c>
      <c r="M566" s="36">
        <v>12.65</v>
      </c>
      <c r="N566" s="12"/>
      <c r="O566" s="36">
        <v>0</v>
      </c>
      <c r="P566" s="36">
        <v>0</v>
      </c>
      <c r="Q566" s="36">
        <v>0</v>
      </c>
      <c r="R566" s="36">
        <v>0</v>
      </c>
      <c r="S566" s="32">
        <v>0</v>
      </c>
      <c r="T566" s="36">
        <v>0</v>
      </c>
      <c r="U566" s="36">
        <v>0</v>
      </c>
      <c r="V566" s="36">
        <v>0</v>
      </c>
      <c r="W566" s="12"/>
      <c r="X566" s="36">
        <v>0</v>
      </c>
      <c r="Y566" s="36">
        <v>0</v>
      </c>
      <c r="Z566" s="12"/>
      <c r="AA566" s="12"/>
      <c r="AB566" s="36">
        <v>0</v>
      </c>
      <c r="AC566" s="36">
        <v>0</v>
      </c>
      <c r="AD566" s="36">
        <v>0</v>
      </c>
      <c r="AE566" s="36">
        <v>0</v>
      </c>
      <c r="AF566" s="12"/>
      <c r="AG566" s="12"/>
      <c r="AH566" s="12"/>
      <c r="AI566" s="6">
        <f t="shared" si="29"/>
        <v>12.65</v>
      </c>
      <c r="AJ566" s="34" t="s">
        <v>209</v>
      </c>
    </row>
    <row r="567" spans="1:36" ht="78" hidden="1" x14ac:dyDescent="0.3">
      <c r="A567" s="10" t="s">
        <v>206</v>
      </c>
      <c r="B567" s="10" t="s">
        <v>353</v>
      </c>
      <c r="C567" s="10" t="s">
        <v>354</v>
      </c>
      <c r="D567" s="10" t="s">
        <v>32</v>
      </c>
      <c r="E567" s="10">
        <v>2019</v>
      </c>
      <c r="F567" s="36">
        <v>0</v>
      </c>
      <c r="G567" s="31">
        <v>0</v>
      </c>
      <c r="H567" s="5"/>
      <c r="I567" s="31"/>
      <c r="J567" s="36">
        <v>0</v>
      </c>
      <c r="K567" s="35">
        <v>0</v>
      </c>
      <c r="L567" s="36">
        <v>0</v>
      </c>
      <c r="M567" s="36">
        <v>0</v>
      </c>
      <c r="N567" s="12"/>
      <c r="O567" s="36">
        <v>0</v>
      </c>
      <c r="P567" s="36">
        <v>0</v>
      </c>
      <c r="Q567" s="35">
        <v>0</v>
      </c>
      <c r="R567" s="36">
        <v>0</v>
      </c>
      <c r="S567" s="36">
        <v>0</v>
      </c>
      <c r="T567" s="36">
        <v>0</v>
      </c>
      <c r="U567" s="36">
        <v>1.5</v>
      </c>
      <c r="V567" s="36">
        <v>0</v>
      </c>
      <c r="W567" s="12"/>
      <c r="X567" s="36">
        <v>0</v>
      </c>
      <c r="Y567" s="36">
        <v>0</v>
      </c>
      <c r="Z567" s="12"/>
      <c r="AA567" s="12"/>
      <c r="AB567" s="36">
        <v>0</v>
      </c>
      <c r="AC567" s="36">
        <v>0</v>
      </c>
      <c r="AD567" s="35">
        <v>0</v>
      </c>
      <c r="AE567" s="36">
        <v>0</v>
      </c>
      <c r="AF567" s="12"/>
      <c r="AG567" s="12"/>
      <c r="AH567" s="12"/>
      <c r="AI567" s="6">
        <f t="shared" si="29"/>
        <v>1.5</v>
      </c>
      <c r="AJ567" s="34" t="s">
        <v>294</v>
      </c>
    </row>
    <row r="568" spans="1:36" ht="26.4" x14ac:dyDescent="0.3">
      <c r="A568" s="2" t="s">
        <v>95</v>
      </c>
      <c r="B568" s="3" t="s">
        <v>96</v>
      </c>
      <c r="C568" s="4" t="s">
        <v>27</v>
      </c>
      <c r="D568" s="4" t="s">
        <v>28</v>
      </c>
      <c r="E568" s="4">
        <v>2008</v>
      </c>
      <c r="F568" s="31">
        <v>0</v>
      </c>
      <c r="G568" s="31">
        <v>0</v>
      </c>
      <c r="H568" s="5">
        <v>0</v>
      </c>
      <c r="I568" s="31">
        <v>0</v>
      </c>
      <c r="J568" s="31">
        <v>0</v>
      </c>
      <c r="K568" s="33">
        <v>0</v>
      </c>
      <c r="L568" s="33">
        <v>0</v>
      </c>
      <c r="M568" s="31">
        <v>1E-3</v>
      </c>
      <c r="N568" s="12">
        <v>0</v>
      </c>
      <c r="O568" s="31">
        <v>0</v>
      </c>
      <c r="P568" s="31">
        <v>0</v>
      </c>
      <c r="Q568" s="31">
        <v>0</v>
      </c>
      <c r="R568" s="31">
        <v>0</v>
      </c>
      <c r="S568" s="31">
        <v>0</v>
      </c>
      <c r="T568" s="31">
        <v>0</v>
      </c>
      <c r="U568" s="31">
        <v>0</v>
      </c>
      <c r="V568" s="31">
        <v>0</v>
      </c>
      <c r="W568" s="12">
        <v>0</v>
      </c>
      <c r="X568" s="33">
        <v>0</v>
      </c>
      <c r="Y568" s="33">
        <v>0</v>
      </c>
      <c r="Z568" s="12">
        <v>0</v>
      </c>
      <c r="AA568" s="12">
        <v>0</v>
      </c>
      <c r="AB568" s="33">
        <v>0</v>
      </c>
      <c r="AC568" s="33">
        <v>0</v>
      </c>
      <c r="AD568" s="33">
        <v>0</v>
      </c>
      <c r="AE568" s="33">
        <v>0</v>
      </c>
      <c r="AF568" s="12">
        <v>0</v>
      </c>
      <c r="AG568" s="12">
        <v>0</v>
      </c>
      <c r="AH568" s="12">
        <v>0</v>
      </c>
      <c r="AI568" s="6">
        <f>SUM(F568:AH568)</f>
        <v>1E-3</v>
      </c>
      <c r="AJ568" s="107" t="s">
        <v>38</v>
      </c>
    </row>
    <row r="569" spans="1:36" ht="31.2" hidden="1" x14ac:dyDescent="0.3">
      <c r="A569" s="10" t="s">
        <v>147</v>
      </c>
      <c r="B569" s="10" t="s">
        <v>266</v>
      </c>
      <c r="C569" s="10" t="s">
        <v>204</v>
      </c>
      <c r="D569" s="10" t="s">
        <v>32</v>
      </c>
      <c r="E569" s="10">
        <v>2022</v>
      </c>
      <c r="F569" s="35">
        <v>1</v>
      </c>
      <c r="G569" s="31">
        <v>0</v>
      </c>
      <c r="H569" s="5"/>
      <c r="I569" s="31"/>
      <c r="J569" s="36">
        <v>0</v>
      </c>
      <c r="K569" s="35">
        <v>0</v>
      </c>
      <c r="L569" s="36">
        <v>0</v>
      </c>
      <c r="M569" s="36">
        <v>0</v>
      </c>
      <c r="N569" s="12"/>
      <c r="O569" s="36">
        <v>0</v>
      </c>
      <c r="P569" s="36">
        <v>0</v>
      </c>
      <c r="Q569" s="36">
        <v>0</v>
      </c>
      <c r="R569" s="36">
        <v>0</v>
      </c>
      <c r="S569" s="32">
        <v>0</v>
      </c>
      <c r="T569" s="36">
        <v>0</v>
      </c>
      <c r="U569" s="36">
        <v>0</v>
      </c>
      <c r="V569" s="36">
        <v>0</v>
      </c>
      <c r="W569" s="12"/>
      <c r="X569" s="36">
        <v>0</v>
      </c>
      <c r="Y569" s="36">
        <v>0</v>
      </c>
      <c r="Z569" s="12"/>
      <c r="AA569" s="12"/>
      <c r="AB569" s="36">
        <v>0</v>
      </c>
      <c r="AC569" s="36">
        <v>0</v>
      </c>
      <c r="AD569" s="36">
        <v>0</v>
      </c>
      <c r="AE569" s="36">
        <v>0</v>
      </c>
      <c r="AF569" s="12"/>
      <c r="AG569" s="12"/>
      <c r="AH569" s="12"/>
      <c r="AI569" s="6">
        <f t="shared" ref="AI569:AI586" si="30">SUM(F569:AE569)</f>
        <v>1</v>
      </c>
      <c r="AJ569" s="34" t="s">
        <v>38</v>
      </c>
    </row>
    <row r="570" spans="1:36" ht="31.2" hidden="1" x14ac:dyDescent="0.3">
      <c r="A570" s="10" t="s">
        <v>147</v>
      </c>
      <c r="B570" s="10" t="s">
        <v>267</v>
      </c>
      <c r="C570" s="10" t="s">
        <v>204</v>
      </c>
      <c r="D570" s="10" t="s">
        <v>32</v>
      </c>
      <c r="E570" s="10">
        <v>2022</v>
      </c>
      <c r="F570" s="35">
        <v>1.9</v>
      </c>
      <c r="G570" s="31">
        <v>0</v>
      </c>
      <c r="H570" s="5"/>
      <c r="I570" s="31"/>
      <c r="J570" s="36">
        <v>0</v>
      </c>
      <c r="K570" s="35">
        <v>0</v>
      </c>
      <c r="L570" s="36">
        <v>0</v>
      </c>
      <c r="M570" s="36">
        <v>0</v>
      </c>
      <c r="N570" s="12"/>
      <c r="O570" s="36">
        <v>0</v>
      </c>
      <c r="P570" s="36">
        <v>0</v>
      </c>
      <c r="Q570" s="36">
        <v>0</v>
      </c>
      <c r="R570" s="36">
        <v>0</v>
      </c>
      <c r="S570" s="32">
        <v>0</v>
      </c>
      <c r="T570" s="36">
        <v>0</v>
      </c>
      <c r="U570" s="36">
        <v>0</v>
      </c>
      <c r="V570" s="36">
        <v>0</v>
      </c>
      <c r="W570" s="12"/>
      <c r="X570" s="36">
        <v>0</v>
      </c>
      <c r="Y570" s="36">
        <v>0</v>
      </c>
      <c r="Z570" s="12"/>
      <c r="AA570" s="12"/>
      <c r="AB570" s="36">
        <v>0</v>
      </c>
      <c r="AC570" s="36">
        <v>0</v>
      </c>
      <c r="AD570" s="36">
        <v>0</v>
      </c>
      <c r="AE570" s="36">
        <v>0</v>
      </c>
      <c r="AF570" s="12"/>
      <c r="AG570" s="12"/>
      <c r="AH570" s="12"/>
      <c r="AI570" s="6">
        <f t="shared" si="30"/>
        <v>1.9</v>
      </c>
      <c r="AJ570" s="34" t="s">
        <v>38</v>
      </c>
    </row>
    <row r="571" spans="1:36" ht="31.2" hidden="1" x14ac:dyDescent="0.3">
      <c r="A571" s="10" t="s">
        <v>314</v>
      </c>
      <c r="B571" s="10" t="s">
        <v>316</v>
      </c>
      <c r="C571" s="10" t="s">
        <v>293</v>
      </c>
      <c r="D571" s="10" t="s">
        <v>32</v>
      </c>
      <c r="E571" s="10">
        <v>2022</v>
      </c>
      <c r="F571" s="11">
        <v>0</v>
      </c>
      <c r="G571" s="5">
        <v>0</v>
      </c>
      <c r="H571" s="5"/>
      <c r="I571" s="5"/>
      <c r="J571" s="12">
        <v>2</v>
      </c>
      <c r="K571" s="11">
        <v>0</v>
      </c>
      <c r="L571" s="12">
        <v>0</v>
      </c>
      <c r="M571" s="12">
        <v>0</v>
      </c>
      <c r="N571" s="12"/>
      <c r="O571" s="12">
        <v>0</v>
      </c>
      <c r="P571" s="12">
        <v>110</v>
      </c>
      <c r="Q571" s="11">
        <v>0</v>
      </c>
      <c r="R571" s="12">
        <v>0</v>
      </c>
      <c r="S571" s="12">
        <v>0</v>
      </c>
      <c r="T571" s="12">
        <v>0</v>
      </c>
      <c r="U571" s="12">
        <v>20</v>
      </c>
      <c r="V571" s="12">
        <v>0</v>
      </c>
      <c r="W571" s="12"/>
      <c r="X571" s="12">
        <v>0</v>
      </c>
      <c r="Y571" s="12">
        <v>0</v>
      </c>
      <c r="Z571" s="12"/>
      <c r="AA571" s="12"/>
      <c r="AB571" s="12">
        <v>0</v>
      </c>
      <c r="AC571" s="12">
        <v>0</v>
      </c>
      <c r="AD571" s="11">
        <v>0</v>
      </c>
      <c r="AE571" s="12">
        <v>0</v>
      </c>
      <c r="AF571" s="12"/>
      <c r="AG571" s="12"/>
      <c r="AH571" s="12"/>
      <c r="AI571" s="6">
        <f t="shared" si="30"/>
        <v>132</v>
      </c>
      <c r="AJ571" s="10" t="s">
        <v>29</v>
      </c>
    </row>
    <row r="572" spans="1:36" hidden="1" x14ac:dyDescent="0.3">
      <c r="A572" s="10" t="s">
        <v>147</v>
      </c>
      <c r="B572" s="10" t="s">
        <v>333</v>
      </c>
      <c r="C572" s="10" t="s">
        <v>293</v>
      </c>
      <c r="D572" s="10" t="s">
        <v>32</v>
      </c>
      <c r="E572" s="10">
        <v>2022</v>
      </c>
      <c r="F572" s="11">
        <v>0</v>
      </c>
      <c r="G572" s="5">
        <v>0</v>
      </c>
      <c r="H572" s="5"/>
      <c r="I572" s="5"/>
      <c r="J572" s="12">
        <v>0</v>
      </c>
      <c r="K572" s="11">
        <v>0</v>
      </c>
      <c r="L572" s="12">
        <v>0</v>
      </c>
      <c r="M572" s="12">
        <v>157</v>
      </c>
      <c r="N572" s="12"/>
      <c r="O572" s="12">
        <v>0</v>
      </c>
      <c r="P572" s="12">
        <v>0</v>
      </c>
      <c r="Q572" s="11">
        <v>0</v>
      </c>
      <c r="R572" s="12">
        <v>0</v>
      </c>
      <c r="S572" s="12">
        <v>0</v>
      </c>
      <c r="T572" s="12">
        <v>0</v>
      </c>
      <c r="U572" s="12">
        <v>13.7</v>
      </c>
      <c r="V572" s="12">
        <v>0</v>
      </c>
      <c r="W572" s="12"/>
      <c r="X572" s="12">
        <v>0</v>
      </c>
      <c r="Y572" s="12">
        <v>0</v>
      </c>
      <c r="Z572" s="12"/>
      <c r="AA572" s="12"/>
      <c r="AB572" s="12">
        <v>0</v>
      </c>
      <c r="AC572" s="12">
        <v>0</v>
      </c>
      <c r="AD572" s="11">
        <v>0</v>
      </c>
      <c r="AE572" s="12">
        <v>0</v>
      </c>
      <c r="AF572" s="12"/>
      <c r="AG572" s="12"/>
      <c r="AH572" s="12"/>
      <c r="AI572" s="6">
        <f t="shared" si="30"/>
        <v>170.7</v>
      </c>
      <c r="AJ572" s="10" t="s">
        <v>29</v>
      </c>
    </row>
    <row r="573" spans="1:36" ht="46.8" hidden="1" x14ac:dyDescent="0.3">
      <c r="A573" s="10" t="s">
        <v>147</v>
      </c>
      <c r="B573" s="10" t="s">
        <v>335</v>
      </c>
      <c r="C573" s="10" t="s">
        <v>293</v>
      </c>
      <c r="D573" s="10" t="s">
        <v>32</v>
      </c>
      <c r="E573" s="10">
        <v>2022</v>
      </c>
      <c r="F573" s="11">
        <v>0</v>
      </c>
      <c r="G573" s="5">
        <v>0</v>
      </c>
      <c r="H573" s="5"/>
      <c r="I573" s="5"/>
      <c r="J573" s="12">
        <v>0</v>
      </c>
      <c r="K573" s="11">
        <v>0</v>
      </c>
      <c r="L573" s="12">
        <v>0</v>
      </c>
      <c r="M573" s="12">
        <v>0</v>
      </c>
      <c r="N573" s="12"/>
      <c r="O573" s="12">
        <v>0</v>
      </c>
      <c r="P573" s="12">
        <v>0</v>
      </c>
      <c r="Q573" s="11">
        <v>0</v>
      </c>
      <c r="R573" s="12">
        <v>0</v>
      </c>
      <c r="S573" s="12">
        <v>0</v>
      </c>
      <c r="T573" s="12">
        <v>0</v>
      </c>
      <c r="U573" s="12">
        <v>0</v>
      </c>
      <c r="V573" s="12">
        <v>0</v>
      </c>
      <c r="W573" s="12"/>
      <c r="X573" s="12">
        <v>0</v>
      </c>
      <c r="Y573" s="12">
        <v>0</v>
      </c>
      <c r="Z573" s="12"/>
      <c r="AA573" s="12"/>
      <c r="AB573" s="12">
        <v>0</v>
      </c>
      <c r="AC573" s="12">
        <v>0</v>
      </c>
      <c r="AD573" s="11">
        <v>2.7</v>
      </c>
      <c r="AE573" s="12">
        <v>0</v>
      </c>
      <c r="AF573" s="12"/>
      <c r="AG573" s="12"/>
      <c r="AH573" s="12"/>
      <c r="AI573" s="6">
        <f t="shared" si="30"/>
        <v>2.7</v>
      </c>
      <c r="AJ573" s="10" t="s">
        <v>29</v>
      </c>
    </row>
    <row r="574" spans="1:36" hidden="1" x14ac:dyDescent="0.3">
      <c r="A574" s="10" t="s">
        <v>117</v>
      </c>
      <c r="B574" s="10" t="s">
        <v>409</v>
      </c>
      <c r="C574" s="10" t="s">
        <v>364</v>
      </c>
      <c r="D574" s="10" t="s">
        <v>32</v>
      </c>
      <c r="E574" s="10">
        <v>2022</v>
      </c>
      <c r="F574" s="11">
        <v>0</v>
      </c>
      <c r="G574" s="5">
        <v>0</v>
      </c>
      <c r="H574" s="5"/>
      <c r="I574" s="5"/>
      <c r="J574" s="11">
        <v>0</v>
      </c>
      <c r="K574" s="11">
        <v>0</v>
      </c>
      <c r="L574" s="12">
        <v>0</v>
      </c>
      <c r="M574" s="12">
        <v>3</v>
      </c>
      <c r="N574" s="12"/>
      <c r="O574" s="12">
        <v>0.5</v>
      </c>
      <c r="P574" s="12">
        <v>0</v>
      </c>
      <c r="Q574" s="11">
        <v>0</v>
      </c>
      <c r="R574" s="12">
        <v>0</v>
      </c>
      <c r="S574" s="12">
        <v>0</v>
      </c>
      <c r="T574" s="12">
        <v>0</v>
      </c>
      <c r="U574" s="12">
        <v>1</v>
      </c>
      <c r="V574" s="12">
        <v>0</v>
      </c>
      <c r="W574" s="12"/>
      <c r="X574" s="12">
        <v>0</v>
      </c>
      <c r="Y574" s="12">
        <v>0</v>
      </c>
      <c r="Z574" s="12"/>
      <c r="AA574" s="12"/>
      <c r="AB574" s="11">
        <v>0</v>
      </c>
      <c r="AC574" s="12">
        <v>0</v>
      </c>
      <c r="AD574" s="12">
        <v>0</v>
      </c>
      <c r="AE574" s="12">
        <v>0</v>
      </c>
      <c r="AF574" s="12"/>
      <c r="AG574" s="12"/>
      <c r="AH574" s="12"/>
      <c r="AI574" s="6">
        <f t="shared" si="30"/>
        <v>4.5</v>
      </c>
      <c r="AJ574" s="10" t="s">
        <v>29</v>
      </c>
    </row>
    <row r="575" spans="1:36" hidden="1" x14ac:dyDescent="0.3">
      <c r="A575" s="10" t="s">
        <v>117</v>
      </c>
      <c r="B575" s="10" t="s">
        <v>411</v>
      </c>
      <c r="C575" s="10" t="s">
        <v>364</v>
      </c>
      <c r="D575" s="10" t="s">
        <v>32</v>
      </c>
      <c r="E575" s="10">
        <v>2022</v>
      </c>
      <c r="F575" s="11">
        <v>0</v>
      </c>
      <c r="G575" s="5">
        <v>0</v>
      </c>
      <c r="H575" s="5"/>
      <c r="I575" s="5"/>
      <c r="J575" s="11">
        <v>0</v>
      </c>
      <c r="K575" s="11">
        <v>0</v>
      </c>
      <c r="L575" s="12">
        <v>0</v>
      </c>
      <c r="M575" s="12">
        <v>3</v>
      </c>
      <c r="N575" s="12"/>
      <c r="O575" s="12">
        <v>0.5</v>
      </c>
      <c r="P575" s="12">
        <v>0</v>
      </c>
      <c r="Q575" s="11">
        <v>0</v>
      </c>
      <c r="R575" s="12">
        <v>0</v>
      </c>
      <c r="S575" s="12">
        <v>0</v>
      </c>
      <c r="T575" s="12">
        <v>0</v>
      </c>
      <c r="U575" s="12">
        <v>1</v>
      </c>
      <c r="V575" s="12">
        <v>0</v>
      </c>
      <c r="W575" s="12"/>
      <c r="X575" s="12">
        <v>0</v>
      </c>
      <c r="Y575" s="12">
        <v>0</v>
      </c>
      <c r="Z575" s="12"/>
      <c r="AA575" s="12"/>
      <c r="AB575" s="11">
        <v>0</v>
      </c>
      <c r="AC575" s="12">
        <v>0</v>
      </c>
      <c r="AD575" s="12">
        <v>0</v>
      </c>
      <c r="AE575" s="12">
        <v>0</v>
      </c>
      <c r="AF575" s="12"/>
      <c r="AG575" s="12"/>
      <c r="AH575" s="12"/>
      <c r="AI575" s="6">
        <f t="shared" si="30"/>
        <v>4.5</v>
      </c>
      <c r="AJ575" s="10" t="s">
        <v>29</v>
      </c>
    </row>
    <row r="576" spans="1:36" ht="31.2" hidden="1" x14ac:dyDescent="0.3">
      <c r="A576" s="10" t="s">
        <v>147</v>
      </c>
      <c r="B576" s="10" t="s">
        <v>429</v>
      </c>
      <c r="C576" s="10" t="s">
        <v>364</v>
      </c>
      <c r="D576" s="10" t="s">
        <v>32</v>
      </c>
      <c r="E576" s="10">
        <v>2022</v>
      </c>
      <c r="F576" s="11">
        <v>43.2</v>
      </c>
      <c r="G576" s="5">
        <v>0</v>
      </c>
      <c r="H576" s="5"/>
      <c r="I576" s="5"/>
      <c r="J576" s="11">
        <v>0</v>
      </c>
      <c r="K576" s="11">
        <v>0</v>
      </c>
      <c r="L576" s="12">
        <v>0</v>
      </c>
      <c r="M576" s="12">
        <v>0</v>
      </c>
      <c r="N576" s="12"/>
      <c r="O576" s="12">
        <v>0</v>
      </c>
      <c r="P576" s="12">
        <v>0</v>
      </c>
      <c r="Q576" s="11">
        <v>0</v>
      </c>
      <c r="R576" s="12">
        <v>0</v>
      </c>
      <c r="S576" s="12">
        <v>0</v>
      </c>
      <c r="T576" s="12">
        <v>0</v>
      </c>
      <c r="U576" s="12">
        <v>0</v>
      </c>
      <c r="V576" s="12">
        <v>0</v>
      </c>
      <c r="W576" s="12"/>
      <c r="X576" s="12">
        <v>0</v>
      </c>
      <c r="Y576" s="12">
        <v>0</v>
      </c>
      <c r="Z576" s="12"/>
      <c r="AA576" s="12"/>
      <c r="AB576" s="11">
        <v>0</v>
      </c>
      <c r="AC576" s="12">
        <v>0</v>
      </c>
      <c r="AD576" s="12">
        <v>0</v>
      </c>
      <c r="AE576" s="12">
        <v>0</v>
      </c>
      <c r="AF576" s="12"/>
      <c r="AG576" s="12"/>
      <c r="AH576" s="12"/>
      <c r="AI576" s="6">
        <f t="shared" si="30"/>
        <v>43.2</v>
      </c>
      <c r="AJ576" s="10" t="s">
        <v>58</v>
      </c>
    </row>
    <row r="577" spans="1:36" ht="30.6" hidden="1" customHeight="1" x14ac:dyDescent="0.3">
      <c r="A577" s="10" t="s">
        <v>147</v>
      </c>
      <c r="B577" s="10" t="s">
        <v>433</v>
      </c>
      <c r="C577" s="10" t="s">
        <v>364</v>
      </c>
      <c r="D577" s="10" t="s">
        <v>32</v>
      </c>
      <c r="E577" s="10">
        <v>2022</v>
      </c>
      <c r="F577" s="11">
        <v>0</v>
      </c>
      <c r="G577" s="5">
        <v>0</v>
      </c>
      <c r="H577" s="5"/>
      <c r="I577" s="5"/>
      <c r="J577" s="11">
        <v>0</v>
      </c>
      <c r="K577" s="11">
        <v>0</v>
      </c>
      <c r="L577" s="12">
        <v>0</v>
      </c>
      <c r="M577" s="12">
        <v>0</v>
      </c>
      <c r="N577" s="12"/>
      <c r="O577" s="12">
        <v>0</v>
      </c>
      <c r="P577" s="12">
        <v>50</v>
      </c>
      <c r="Q577" s="11">
        <v>0</v>
      </c>
      <c r="R577" s="12">
        <v>0</v>
      </c>
      <c r="S577" s="12">
        <v>0</v>
      </c>
      <c r="T577" s="12">
        <v>0</v>
      </c>
      <c r="U577" s="12">
        <v>0</v>
      </c>
      <c r="V577" s="12">
        <v>0</v>
      </c>
      <c r="W577" s="12"/>
      <c r="X577" s="12">
        <v>0</v>
      </c>
      <c r="Y577" s="12">
        <v>0</v>
      </c>
      <c r="Z577" s="12"/>
      <c r="AA577" s="12"/>
      <c r="AB577" s="11">
        <v>0</v>
      </c>
      <c r="AC577" s="12">
        <v>0</v>
      </c>
      <c r="AD577" s="12">
        <v>0</v>
      </c>
      <c r="AE577" s="12">
        <v>0</v>
      </c>
      <c r="AF577" s="12"/>
      <c r="AG577" s="12"/>
      <c r="AH577" s="12"/>
      <c r="AI577" s="6">
        <f t="shared" si="30"/>
        <v>50</v>
      </c>
      <c r="AJ577" s="10" t="s">
        <v>58</v>
      </c>
    </row>
    <row r="578" spans="1:36" ht="46.8" x14ac:dyDescent="0.3">
      <c r="A578" s="10" t="s">
        <v>95</v>
      </c>
      <c r="B578" s="10" t="s">
        <v>407</v>
      </c>
      <c r="C578" s="10" t="s">
        <v>364</v>
      </c>
      <c r="D578" s="10" t="s">
        <v>32</v>
      </c>
      <c r="E578" s="10">
        <v>2023</v>
      </c>
      <c r="F578" s="11">
        <v>0</v>
      </c>
      <c r="G578" s="5">
        <v>0</v>
      </c>
      <c r="H578" s="5">
        <v>0</v>
      </c>
      <c r="I578" s="5">
        <v>0</v>
      </c>
      <c r="J578" s="11">
        <v>0</v>
      </c>
      <c r="K578" s="11">
        <v>5</v>
      </c>
      <c r="L578" s="12">
        <v>0</v>
      </c>
      <c r="M578" s="12">
        <v>0</v>
      </c>
      <c r="N578" s="12">
        <v>0</v>
      </c>
      <c r="O578" s="12">
        <v>0</v>
      </c>
      <c r="P578" s="12">
        <v>15</v>
      </c>
      <c r="Q578" s="11">
        <v>0</v>
      </c>
      <c r="R578" s="12">
        <v>0</v>
      </c>
      <c r="S578" s="12">
        <v>0</v>
      </c>
      <c r="T578" s="12">
        <v>0</v>
      </c>
      <c r="U578" s="12">
        <v>0</v>
      </c>
      <c r="V578" s="12">
        <v>0</v>
      </c>
      <c r="W578" s="12">
        <v>0</v>
      </c>
      <c r="X578" s="12">
        <v>0</v>
      </c>
      <c r="Y578" s="12">
        <v>0</v>
      </c>
      <c r="Z578" s="12">
        <v>0</v>
      </c>
      <c r="AA578" s="12">
        <v>0</v>
      </c>
      <c r="AB578" s="11">
        <v>0</v>
      </c>
      <c r="AC578" s="12">
        <v>0</v>
      </c>
      <c r="AD578" s="12">
        <v>0</v>
      </c>
      <c r="AE578" s="12">
        <v>0</v>
      </c>
      <c r="AF578" s="12">
        <v>0</v>
      </c>
      <c r="AG578" s="12">
        <v>0</v>
      </c>
      <c r="AH578" s="12">
        <v>0</v>
      </c>
      <c r="AI578" s="6">
        <f t="shared" si="30"/>
        <v>20</v>
      </c>
      <c r="AJ578" s="10" t="s">
        <v>58</v>
      </c>
    </row>
    <row r="579" spans="1:36" ht="31.2" x14ac:dyDescent="0.3">
      <c r="A579" s="10" t="s">
        <v>95</v>
      </c>
      <c r="B579" s="10" t="s">
        <v>521</v>
      </c>
      <c r="C579" s="10" t="s">
        <v>467</v>
      </c>
      <c r="D579" s="10" t="s">
        <v>28</v>
      </c>
      <c r="E579" s="10">
        <v>2018</v>
      </c>
      <c r="F579" s="11">
        <v>0</v>
      </c>
      <c r="G579" s="5">
        <v>0</v>
      </c>
      <c r="H579" s="5">
        <v>0</v>
      </c>
      <c r="I579" s="5">
        <v>0</v>
      </c>
      <c r="J579" s="12">
        <v>0</v>
      </c>
      <c r="K579" s="11">
        <v>9.3000000000000007</v>
      </c>
      <c r="L579" s="11">
        <v>0</v>
      </c>
      <c r="M579" s="12">
        <v>0</v>
      </c>
      <c r="N579" s="12">
        <v>0</v>
      </c>
      <c r="O579" s="12">
        <v>0</v>
      </c>
      <c r="P579" s="12">
        <v>0</v>
      </c>
      <c r="Q579" s="12">
        <v>0</v>
      </c>
      <c r="R579" s="12">
        <v>0</v>
      </c>
      <c r="S579" s="9">
        <v>0</v>
      </c>
      <c r="T579" s="12">
        <v>0</v>
      </c>
      <c r="U579" s="12">
        <v>0</v>
      </c>
      <c r="V579" s="12">
        <v>0</v>
      </c>
      <c r="W579" s="12">
        <v>0</v>
      </c>
      <c r="X579" s="6">
        <v>0</v>
      </c>
      <c r="Y579" s="6">
        <v>0</v>
      </c>
      <c r="Z579" s="12">
        <v>0</v>
      </c>
      <c r="AA579" s="12">
        <v>0</v>
      </c>
      <c r="AB579" s="6">
        <v>0</v>
      </c>
      <c r="AC579" s="6">
        <v>0</v>
      </c>
      <c r="AD579" s="6">
        <v>0</v>
      </c>
      <c r="AE579" s="6">
        <v>0</v>
      </c>
      <c r="AF579" s="12">
        <v>0</v>
      </c>
      <c r="AG579" s="12">
        <v>0</v>
      </c>
      <c r="AH579" s="12">
        <v>0</v>
      </c>
      <c r="AI579" s="6">
        <f t="shared" si="30"/>
        <v>9.3000000000000007</v>
      </c>
      <c r="AJ579" s="10" t="s">
        <v>29</v>
      </c>
    </row>
    <row r="580" spans="1:36" ht="33.6" customHeight="1" x14ac:dyDescent="0.3">
      <c r="A580" s="10" t="s">
        <v>95</v>
      </c>
      <c r="B580" s="10" t="s">
        <v>519</v>
      </c>
      <c r="C580" s="10" t="s">
        <v>467</v>
      </c>
      <c r="D580" s="10" t="s">
        <v>28</v>
      </c>
      <c r="E580" s="10">
        <v>2017</v>
      </c>
      <c r="F580" s="11">
        <v>0</v>
      </c>
      <c r="G580" s="5">
        <v>0</v>
      </c>
      <c r="H580" s="5">
        <v>0</v>
      </c>
      <c r="I580" s="5">
        <v>0</v>
      </c>
      <c r="J580" s="12">
        <v>0</v>
      </c>
      <c r="K580" s="11">
        <v>8.1</v>
      </c>
      <c r="L580" s="11">
        <v>0</v>
      </c>
      <c r="M580" s="12">
        <v>0</v>
      </c>
      <c r="N580" s="12">
        <v>0</v>
      </c>
      <c r="O580" s="12">
        <v>0</v>
      </c>
      <c r="P580" s="12">
        <v>0</v>
      </c>
      <c r="Q580" s="12">
        <v>0</v>
      </c>
      <c r="R580" s="12">
        <v>0</v>
      </c>
      <c r="S580" s="9">
        <v>0</v>
      </c>
      <c r="T580" s="12">
        <v>0</v>
      </c>
      <c r="U580" s="12">
        <v>0</v>
      </c>
      <c r="V580" s="12">
        <v>0</v>
      </c>
      <c r="W580" s="12">
        <v>0</v>
      </c>
      <c r="X580" s="6">
        <v>0</v>
      </c>
      <c r="Y580" s="6">
        <v>0</v>
      </c>
      <c r="Z580" s="12">
        <v>0</v>
      </c>
      <c r="AA580" s="12">
        <v>0</v>
      </c>
      <c r="AB580" s="6">
        <v>0</v>
      </c>
      <c r="AC580" s="6">
        <v>0</v>
      </c>
      <c r="AD580" s="6">
        <v>0</v>
      </c>
      <c r="AE580" s="6">
        <v>0</v>
      </c>
      <c r="AF580" s="12">
        <v>0</v>
      </c>
      <c r="AG580" s="12">
        <v>0</v>
      </c>
      <c r="AH580" s="12">
        <v>0</v>
      </c>
      <c r="AI580" s="6">
        <f t="shared" si="30"/>
        <v>8.1</v>
      </c>
      <c r="AJ580" s="10" t="s">
        <v>29</v>
      </c>
    </row>
    <row r="581" spans="1:36" ht="46.8" x14ac:dyDescent="0.3">
      <c r="A581" s="10" t="s">
        <v>95</v>
      </c>
      <c r="B581" s="10" t="s">
        <v>527</v>
      </c>
      <c r="C581" s="10" t="s">
        <v>467</v>
      </c>
      <c r="D581" s="10" t="s">
        <v>28</v>
      </c>
      <c r="E581" s="10">
        <v>2017</v>
      </c>
      <c r="F581" s="11">
        <v>0</v>
      </c>
      <c r="G581" s="5">
        <v>0</v>
      </c>
      <c r="H581" s="5">
        <v>0</v>
      </c>
      <c r="I581" s="5">
        <v>0</v>
      </c>
      <c r="J581" s="12">
        <v>0</v>
      </c>
      <c r="K581" s="11">
        <v>5.2</v>
      </c>
      <c r="L581" s="11">
        <v>0</v>
      </c>
      <c r="M581" s="12">
        <v>0</v>
      </c>
      <c r="N581" s="12">
        <v>0</v>
      </c>
      <c r="O581" s="12">
        <v>0</v>
      </c>
      <c r="P581" s="12">
        <v>0</v>
      </c>
      <c r="Q581" s="12">
        <v>0</v>
      </c>
      <c r="R581" s="12">
        <v>0</v>
      </c>
      <c r="S581" s="9">
        <v>0</v>
      </c>
      <c r="T581" s="12">
        <v>0</v>
      </c>
      <c r="U581" s="12">
        <v>0</v>
      </c>
      <c r="V581" s="12">
        <v>0</v>
      </c>
      <c r="W581" s="12">
        <v>0</v>
      </c>
      <c r="X581" s="6">
        <v>0</v>
      </c>
      <c r="Y581" s="6">
        <v>0</v>
      </c>
      <c r="Z581" s="12">
        <v>0</v>
      </c>
      <c r="AA581" s="12">
        <v>0</v>
      </c>
      <c r="AB581" s="6">
        <v>0</v>
      </c>
      <c r="AC581" s="6">
        <v>0</v>
      </c>
      <c r="AD581" s="6">
        <v>0</v>
      </c>
      <c r="AE581" s="6">
        <v>0</v>
      </c>
      <c r="AF581" s="12">
        <v>0</v>
      </c>
      <c r="AG581" s="12">
        <v>0</v>
      </c>
      <c r="AH581" s="12">
        <v>0</v>
      </c>
      <c r="AI581" s="6">
        <f t="shared" si="30"/>
        <v>5.2</v>
      </c>
      <c r="AJ581" s="10" t="s">
        <v>29</v>
      </c>
    </row>
    <row r="582" spans="1:36" ht="46.8" x14ac:dyDescent="0.3">
      <c r="A582" s="15" t="s">
        <v>185</v>
      </c>
      <c r="B582" s="92" t="s">
        <v>636</v>
      </c>
      <c r="C582" s="10" t="s">
        <v>467</v>
      </c>
      <c r="D582" s="10" t="s">
        <v>32</v>
      </c>
      <c r="E582" s="10">
        <v>2020</v>
      </c>
      <c r="F582" s="15">
        <v>0</v>
      </c>
      <c r="G582" s="15">
        <v>0</v>
      </c>
      <c r="H582" s="15">
        <v>0</v>
      </c>
      <c r="I582" s="15">
        <v>0</v>
      </c>
      <c r="J582" s="15">
        <v>0</v>
      </c>
      <c r="K582" s="15">
        <v>0</v>
      </c>
      <c r="L582" s="15">
        <v>0</v>
      </c>
      <c r="M582" s="15">
        <v>0</v>
      </c>
      <c r="N582" s="12">
        <v>0</v>
      </c>
      <c r="O582" s="15">
        <v>0</v>
      </c>
      <c r="P582" s="15">
        <v>5</v>
      </c>
      <c r="Q582" s="15">
        <v>0</v>
      </c>
      <c r="R582" s="15">
        <v>0</v>
      </c>
      <c r="S582" s="15">
        <v>0</v>
      </c>
      <c r="T582" s="15">
        <v>0</v>
      </c>
      <c r="U582" s="15">
        <v>0</v>
      </c>
      <c r="V582" s="15">
        <v>0</v>
      </c>
      <c r="W582" s="12">
        <v>0</v>
      </c>
      <c r="X582" s="15">
        <v>0</v>
      </c>
      <c r="Y582" s="15">
        <v>0</v>
      </c>
      <c r="Z582" s="10">
        <v>0</v>
      </c>
      <c r="AA582" s="12">
        <v>0</v>
      </c>
      <c r="AB582" s="15">
        <v>0</v>
      </c>
      <c r="AC582" s="15">
        <v>0</v>
      </c>
      <c r="AD582" s="15">
        <v>0</v>
      </c>
      <c r="AE582" s="15">
        <v>0</v>
      </c>
      <c r="AF582" s="6">
        <v>0</v>
      </c>
      <c r="AG582" s="6">
        <v>0</v>
      </c>
      <c r="AH582" s="6">
        <v>0</v>
      </c>
      <c r="AI582" s="6">
        <f t="shared" si="30"/>
        <v>5</v>
      </c>
      <c r="AJ582" s="15" t="s">
        <v>66</v>
      </c>
    </row>
    <row r="583" spans="1:36" x14ac:dyDescent="0.3">
      <c r="A583" s="10" t="s">
        <v>185</v>
      </c>
      <c r="B583" s="10" t="s">
        <v>569</v>
      </c>
      <c r="C583" s="10" t="s">
        <v>467</v>
      </c>
      <c r="D583" s="10" t="s">
        <v>28</v>
      </c>
      <c r="E583" s="10">
        <v>2011</v>
      </c>
      <c r="F583" s="11">
        <v>2.25</v>
      </c>
      <c r="G583" s="5">
        <v>0</v>
      </c>
      <c r="H583" s="5">
        <v>0</v>
      </c>
      <c r="I583" s="5">
        <v>0</v>
      </c>
      <c r="J583" s="12">
        <v>0</v>
      </c>
      <c r="K583" s="11">
        <v>0</v>
      </c>
      <c r="L583" s="11">
        <v>0</v>
      </c>
      <c r="M583" s="12">
        <v>0</v>
      </c>
      <c r="N583" s="12">
        <v>0</v>
      </c>
      <c r="O583" s="12">
        <v>0</v>
      </c>
      <c r="P583" s="12">
        <v>0</v>
      </c>
      <c r="Q583" s="12">
        <v>0</v>
      </c>
      <c r="R583" s="12">
        <v>0</v>
      </c>
      <c r="S583" s="9">
        <v>0</v>
      </c>
      <c r="T583" s="12">
        <v>0</v>
      </c>
      <c r="U583" s="12">
        <v>0</v>
      </c>
      <c r="V583" s="12">
        <v>0</v>
      </c>
      <c r="W583" s="12">
        <v>0</v>
      </c>
      <c r="X583" s="6">
        <v>0</v>
      </c>
      <c r="Y583" s="6">
        <v>0</v>
      </c>
      <c r="Z583" s="12">
        <v>0</v>
      </c>
      <c r="AA583" s="12">
        <v>0</v>
      </c>
      <c r="AB583" s="6">
        <v>0</v>
      </c>
      <c r="AC583" s="6">
        <v>0</v>
      </c>
      <c r="AD583" s="6">
        <v>0</v>
      </c>
      <c r="AE583" s="6">
        <v>0</v>
      </c>
      <c r="AF583" s="12">
        <v>0</v>
      </c>
      <c r="AG583" s="12">
        <v>0</v>
      </c>
      <c r="AH583" s="12">
        <v>0</v>
      </c>
      <c r="AI583" s="6">
        <f t="shared" si="30"/>
        <v>2.25</v>
      </c>
      <c r="AJ583" s="10" t="s">
        <v>294</v>
      </c>
    </row>
    <row r="584" spans="1:36" ht="46.8" x14ac:dyDescent="0.3">
      <c r="A584" s="10" t="s">
        <v>185</v>
      </c>
      <c r="B584" s="10" t="s">
        <v>572</v>
      </c>
      <c r="C584" s="10" t="s">
        <v>467</v>
      </c>
      <c r="D584" s="10" t="s">
        <v>32</v>
      </c>
      <c r="E584" s="10">
        <v>2020</v>
      </c>
      <c r="F584" s="11">
        <v>1.35</v>
      </c>
      <c r="G584" s="5">
        <v>0</v>
      </c>
      <c r="H584" s="5">
        <v>0</v>
      </c>
      <c r="I584" s="5">
        <v>0</v>
      </c>
      <c r="J584" s="12">
        <v>0</v>
      </c>
      <c r="K584" s="11">
        <v>0</v>
      </c>
      <c r="L584" s="11">
        <v>0</v>
      </c>
      <c r="M584" s="12">
        <v>0</v>
      </c>
      <c r="N584" s="12">
        <v>0</v>
      </c>
      <c r="O584" s="12">
        <v>0</v>
      </c>
      <c r="P584" s="12">
        <v>0</v>
      </c>
      <c r="Q584" s="12">
        <v>0</v>
      </c>
      <c r="R584" s="12">
        <v>0</v>
      </c>
      <c r="S584" s="9">
        <v>0</v>
      </c>
      <c r="T584" s="12">
        <v>0</v>
      </c>
      <c r="U584" s="12">
        <v>0</v>
      </c>
      <c r="V584" s="12">
        <v>0</v>
      </c>
      <c r="W584" s="12">
        <v>0</v>
      </c>
      <c r="X584" s="6">
        <v>0</v>
      </c>
      <c r="Y584" s="6">
        <v>0</v>
      </c>
      <c r="Z584" s="12">
        <v>0</v>
      </c>
      <c r="AA584" s="12">
        <v>0</v>
      </c>
      <c r="AB584" s="6">
        <v>0</v>
      </c>
      <c r="AC584" s="6">
        <v>0</v>
      </c>
      <c r="AD584" s="6">
        <v>0</v>
      </c>
      <c r="AE584" s="6">
        <v>0</v>
      </c>
      <c r="AF584" s="12">
        <v>0</v>
      </c>
      <c r="AG584" s="12">
        <v>0</v>
      </c>
      <c r="AH584" s="12">
        <v>0</v>
      </c>
      <c r="AI584" s="6">
        <f t="shared" si="30"/>
        <v>1.35</v>
      </c>
      <c r="AJ584" s="10" t="s">
        <v>294</v>
      </c>
    </row>
    <row r="585" spans="1:36" ht="31.2" x14ac:dyDescent="0.3">
      <c r="A585" s="10" t="s">
        <v>62</v>
      </c>
      <c r="B585" s="10" t="s">
        <v>493</v>
      </c>
      <c r="C585" s="10" t="s">
        <v>467</v>
      </c>
      <c r="D585" s="10" t="s">
        <v>28</v>
      </c>
      <c r="E585" s="10">
        <v>2012</v>
      </c>
      <c r="F585" s="11">
        <v>1.2</v>
      </c>
      <c r="G585" s="5">
        <v>0</v>
      </c>
      <c r="H585" s="5">
        <v>0</v>
      </c>
      <c r="I585" s="5">
        <v>0</v>
      </c>
      <c r="J585" s="12">
        <v>0</v>
      </c>
      <c r="K585" s="11">
        <v>0</v>
      </c>
      <c r="L585" s="11">
        <v>0</v>
      </c>
      <c r="M585" s="12">
        <v>0</v>
      </c>
      <c r="N585" s="12">
        <v>0</v>
      </c>
      <c r="O585" s="12">
        <v>0</v>
      </c>
      <c r="P585" s="12">
        <v>0</v>
      </c>
      <c r="Q585" s="12">
        <v>0</v>
      </c>
      <c r="R585" s="12">
        <v>0</v>
      </c>
      <c r="S585" s="9">
        <v>0</v>
      </c>
      <c r="T585" s="12">
        <v>0</v>
      </c>
      <c r="U585" s="12">
        <v>0</v>
      </c>
      <c r="V585" s="12">
        <v>0</v>
      </c>
      <c r="W585" s="12">
        <v>0</v>
      </c>
      <c r="X585" s="6">
        <v>0</v>
      </c>
      <c r="Y585" s="6">
        <v>0</v>
      </c>
      <c r="Z585" s="12">
        <v>0</v>
      </c>
      <c r="AA585" s="12">
        <v>0</v>
      </c>
      <c r="AB585" s="6">
        <v>0</v>
      </c>
      <c r="AC585" s="6">
        <v>0</v>
      </c>
      <c r="AD585" s="6">
        <v>0</v>
      </c>
      <c r="AE585" s="6">
        <v>0</v>
      </c>
      <c r="AF585" s="12">
        <v>0</v>
      </c>
      <c r="AG585" s="12">
        <v>0</v>
      </c>
      <c r="AH585" s="12">
        <v>0</v>
      </c>
      <c r="AI585" s="6">
        <f t="shared" si="30"/>
        <v>1.2</v>
      </c>
      <c r="AJ585" s="10" t="s">
        <v>294</v>
      </c>
    </row>
    <row r="586" spans="1:36" x14ac:dyDescent="0.3">
      <c r="A586" s="10" t="s">
        <v>185</v>
      </c>
      <c r="B586" s="10" t="s">
        <v>571</v>
      </c>
      <c r="C586" s="10" t="s">
        <v>467</v>
      </c>
      <c r="D586" s="10" t="s">
        <v>28</v>
      </c>
      <c r="E586" s="10">
        <v>2016</v>
      </c>
      <c r="F586" s="11">
        <v>1</v>
      </c>
      <c r="G586" s="5">
        <v>0</v>
      </c>
      <c r="H586" s="5">
        <v>0</v>
      </c>
      <c r="I586" s="5">
        <v>0</v>
      </c>
      <c r="J586" s="12">
        <v>0</v>
      </c>
      <c r="K586" s="11">
        <v>0</v>
      </c>
      <c r="L586" s="11">
        <v>0</v>
      </c>
      <c r="M586" s="12">
        <v>0</v>
      </c>
      <c r="N586" s="12">
        <v>0</v>
      </c>
      <c r="O586" s="12">
        <v>0</v>
      </c>
      <c r="P586" s="12">
        <v>0</v>
      </c>
      <c r="Q586" s="12">
        <v>0</v>
      </c>
      <c r="R586" s="12">
        <v>0</v>
      </c>
      <c r="S586" s="9">
        <v>0</v>
      </c>
      <c r="T586" s="12">
        <v>0</v>
      </c>
      <c r="U586" s="12">
        <v>0</v>
      </c>
      <c r="V586" s="12">
        <v>0</v>
      </c>
      <c r="W586" s="12">
        <v>0</v>
      </c>
      <c r="X586" s="6">
        <v>0</v>
      </c>
      <c r="Y586" s="6">
        <v>0</v>
      </c>
      <c r="Z586" s="12">
        <v>0</v>
      </c>
      <c r="AA586" s="12">
        <v>0</v>
      </c>
      <c r="AB586" s="6">
        <v>0</v>
      </c>
      <c r="AC586" s="6">
        <v>0</v>
      </c>
      <c r="AD586" s="6">
        <v>0</v>
      </c>
      <c r="AE586" s="6">
        <v>0</v>
      </c>
      <c r="AF586" s="12">
        <v>0</v>
      </c>
      <c r="AG586" s="12">
        <v>0</v>
      </c>
      <c r="AH586" s="12">
        <v>0</v>
      </c>
      <c r="AI586" s="6">
        <f t="shared" si="30"/>
        <v>1</v>
      </c>
      <c r="AJ586" s="10" t="s">
        <v>294</v>
      </c>
    </row>
    <row r="587" spans="1:36" ht="26.4" hidden="1" x14ac:dyDescent="0.3">
      <c r="A587" s="2" t="s">
        <v>33</v>
      </c>
      <c r="B587" s="3" t="s">
        <v>34</v>
      </c>
      <c r="C587" s="3" t="s">
        <v>27</v>
      </c>
      <c r="D587" s="4" t="s">
        <v>32</v>
      </c>
      <c r="E587" s="4">
        <v>2023</v>
      </c>
      <c r="F587" s="5">
        <v>212.6</v>
      </c>
      <c r="G587" s="5">
        <v>0</v>
      </c>
      <c r="H587" s="5">
        <v>0</v>
      </c>
      <c r="I587" s="5">
        <v>0</v>
      </c>
      <c r="J587" s="5">
        <v>0</v>
      </c>
      <c r="K587" s="6">
        <v>0</v>
      </c>
      <c r="L587" s="6">
        <v>0</v>
      </c>
      <c r="M587" s="5">
        <v>0</v>
      </c>
      <c r="N587" s="12">
        <v>0</v>
      </c>
      <c r="O587" s="5">
        <v>0</v>
      </c>
      <c r="P587" s="5">
        <v>0</v>
      </c>
      <c r="Q587" s="5">
        <v>0</v>
      </c>
      <c r="R587" s="5">
        <v>0</v>
      </c>
      <c r="S587" s="5">
        <v>0</v>
      </c>
      <c r="T587" s="5">
        <v>0</v>
      </c>
      <c r="U587" s="5">
        <v>0</v>
      </c>
      <c r="V587" s="5">
        <v>0</v>
      </c>
      <c r="W587" s="12">
        <v>0</v>
      </c>
      <c r="X587" s="6">
        <v>0</v>
      </c>
      <c r="Y587" s="6">
        <v>0</v>
      </c>
      <c r="Z587" s="12">
        <v>0</v>
      </c>
      <c r="AA587" s="12">
        <v>0</v>
      </c>
      <c r="AB587" s="6">
        <v>0</v>
      </c>
      <c r="AC587" s="6">
        <v>0</v>
      </c>
      <c r="AD587" s="6">
        <v>0</v>
      </c>
      <c r="AE587" s="6">
        <v>0</v>
      </c>
      <c r="AF587" s="12">
        <v>0</v>
      </c>
      <c r="AG587" s="12">
        <v>0</v>
      </c>
      <c r="AH587" s="12">
        <v>0</v>
      </c>
      <c r="AI587" s="6">
        <f>SUM(F587:AH587)</f>
        <v>212.6</v>
      </c>
      <c r="AJ587" s="4" t="s">
        <v>29</v>
      </c>
    </row>
    <row r="588" spans="1:36" ht="31.2" x14ac:dyDescent="0.3">
      <c r="A588" s="10" t="s">
        <v>185</v>
      </c>
      <c r="B588" s="10" t="s">
        <v>570</v>
      </c>
      <c r="C588" s="10" t="s">
        <v>467</v>
      </c>
      <c r="D588" s="10" t="s">
        <v>28</v>
      </c>
      <c r="E588" s="10">
        <v>2011</v>
      </c>
      <c r="F588" s="11">
        <v>0.22500000000000001</v>
      </c>
      <c r="G588" s="5">
        <v>0</v>
      </c>
      <c r="H588" s="5">
        <v>0</v>
      </c>
      <c r="I588" s="5">
        <v>0</v>
      </c>
      <c r="J588" s="12">
        <v>0</v>
      </c>
      <c r="K588" s="11">
        <v>0</v>
      </c>
      <c r="L588" s="11">
        <v>0</v>
      </c>
      <c r="M588" s="12">
        <v>0</v>
      </c>
      <c r="N588" s="12">
        <v>0</v>
      </c>
      <c r="O588" s="12">
        <v>0</v>
      </c>
      <c r="P588" s="12">
        <v>0</v>
      </c>
      <c r="Q588" s="12">
        <v>0</v>
      </c>
      <c r="R588" s="12">
        <v>0</v>
      </c>
      <c r="S588" s="9">
        <v>0</v>
      </c>
      <c r="T588" s="12">
        <v>0</v>
      </c>
      <c r="U588" s="12">
        <v>0</v>
      </c>
      <c r="V588" s="12">
        <v>0</v>
      </c>
      <c r="W588" s="12">
        <v>0</v>
      </c>
      <c r="X588" s="6">
        <v>0</v>
      </c>
      <c r="Y588" s="6">
        <v>0</v>
      </c>
      <c r="Z588" s="12">
        <v>0</v>
      </c>
      <c r="AA588" s="12">
        <v>0</v>
      </c>
      <c r="AB588" s="6">
        <v>0</v>
      </c>
      <c r="AC588" s="6">
        <v>0</v>
      </c>
      <c r="AD588" s="6">
        <v>0</v>
      </c>
      <c r="AE588" s="6">
        <v>0</v>
      </c>
      <c r="AF588" s="12">
        <v>0</v>
      </c>
      <c r="AG588" s="6">
        <v>0</v>
      </c>
      <c r="AH588" s="12">
        <v>0</v>
      </c>
      <c r="AI588" s="6">
        <f>SUM(F588:AE588)</f>
        <v>0.22500000000000001</v>
      </c>
      <c r="AJ588" s="10" t="s">
        <v>294</v>
      </c>
    </row>
    <row r="589" spans="1:36" ht="31.2" x14ac:dyDescent="0.3">
      <c r="A589" s="10" t="s">
        <v>95</v>
      </c>
      <c r="B589" s="10" t="s">
        <v>529</v>
      </c>
      <c r="C589" s="10" t="s">
        <v>467</v>
      </c>
      <c r="D589" s="10" t="s">
        <v>28</v>
      </c>
      <c r="E589" s="10">
        <v>2015</v>
      </c>
      <c r="F589" s="11">
        <v>0</v>
      </c>
      <c r="G589" s="5">
        <v>0</v>
      </c>
      <c r="H589" s="5">
        <v>0</v>
      </c>
      <c r="I589" s="5">
        <v>0</v>
      </c>
      <c r="J589" s="12">
        <v>0</v>
      </c>
      <c r="K589" s="11">
        <v>0</v>
      </c>
      <c r="L589" s="11">
        <v>0</v>
      </c>
      <c r="M589" s="12">
        <v>0</v>
      </c>
      <c r="N589" s="12">
        <v>0</v>
      </c>
      <c r="O589" s="12">
        <v>0</v>
      </c>
      <c r="P589" s="12">
        <v>0</v>
      </c>
      <c r="Q589" s="12">
        <v>0</v>
      </c>
      <c r="R589" s="12">
        <v>0</v>
      </c>
      <c r="S589" s="9">
        <v>0</v>
      </c>
      <c r="T589" s="12">
        <v>0</v>
      </c>
      <c r="U589" s="12">
        <v>0</v>
      </c>
      <c r="V589" s="12">
        <v>0</v>
      </c>
      <c r="W589" s="12">
        <v>0</v>
      </c>
      <c r="X589" s="6">
        <v>0</v>
      </c>
      <c r="Y589" s="6">
        <v>0</v>
      </c>
      <c r="Z589" s="12">
        <v>0</v>
      </c>
      <c r="AA589" s="12">
        <v>0</v>
      </c>
      <c r="AB589" s="6">
        <v>0</v>
      </c>
      <c r="AC589" s="6">
        <v>0</v>
      </c>
      <c r="AD589" s="6">
        <v>0</v>
      </c>
      <c r="AE589" s="6">
        <v>0</v>
      </c>
      <c r="AF589" s="12">
        <v>0</v>
      </c>
      <c r="AG589" s="12">
        <v>0</v>
      </c>
      <c r="AH589" s="12">
        <v>0</v>
      </c>
      <c r="AI589" s="6">
        <f>SUM(F589:AE589)</f>
        <v>0</v>
      </c>
      <c r="AJ589" s="10" t="s">
        <v>294</v>
      </c>
    </row>
    <row r="590" spans="1:36" ht="46.8" hidden="1" x14ac:dyDescent="0.3">
      <c r="A590" s="28" t="s">
        <v>704</v>
      </c>
      <c r="B590" s="29" t="s">
        <v>672</v>
      </c>
      <c r="C590" s="27" t="s">
        <v>293</v>
      </c>
      <c r="D590" s="28" t="s">
        <v>32</v>
      </c>
      <c r="E590" s="28">
        <v>2023</v>
      </c>
      <c r="F590" s="28">
        <v>0.23</v>
      </c>
      <c r="G590" s="28">
        <v>0</v>
      </c>
      <c r="H590" s="28">
        <v>0</v>
      </c>
      <c r="I590" s="28">
        <v>0</v>
      </c>
      <c r="J590" s="28">
        <v>0</v>
      </c>
      <c r="K590" s="28">
        <v>0</v>
      </c>
      <c r="L590" s="28">
        <v>0</v>
      </c>
      <c r="M590" s="28">
        <v>0</v>
      </c>
      <c r="N590" s="30">
        <v>0</v>
      </c>
      <c r="O590" s="28">
        <v>0</v>
      </c>
      <c r="P590" s="28">
        <v>0</v>
      </c>
      <c r="Q590" s="28">
        <v>0</v>
      </c>
      <c r="R590" s="28">
        <v>0</v>
      </c>
      <c r="S590" s="28">
        <v>0</v>
      </c>
      <c r="T590" s="28">
        <v>0</v>
      </c>
      <c r="U590" s="28">
        <v>0</v>
      </c>
      <c r="V590" s="28">
        <v>0</v>
      </c>
      <c r="W590" s="30">
        <v>0</v>
      </c>
      <c r="X590" s="28">
        <v>0</v>
      </c>
      <c r="Y590" s="28">
        <v>0</v>
      </c>
      <c r="Z590" s="27">
        <v>0</v>
      </c>
      <c r="AA590" s="30">
        <v>0</v>
      </c>
      <c r="AB590" s="28">
        <v>0</v>
      </c>
      <c r="AC590" s="28">
        <v>0</v>
      </c>
      <c r="AD590" s="28">
        <v>0</v>
      </c>
      <c r="AE590" s="28">
        <v>0</v>
      </c>
      <c r="AF590" s="26">
        <v>0</v>
      </c>
      <c r="AG590" s="26">
        <v>0</v>
      </c>
      <c r="AH590" s="26">
        <v>0</v>
      </c>
      <c r="AI590" s="26">
        <f>SUM(F590:AE590)</f>
        <v>0.23</v>
      </c>
      <c r="AJ590" s="28" t="s">
        <v>58</v>
      </c>
    </row>
    <row r="591" spans="1:36" ht="52.8" hidden="1" x14ac:dyDescent="0.3">
      <c r="A591" s="10" t="s">
        <v>75</v>
      </c>
      <c r="B591" s="7" t="s">
        <v>82</v>
      </c>
      <c r="C591" s="8" t="s">
        <v>27</v>
      </c>
      <c r="D591" s="8" t="s">
        <v>73</v>
      </c>
      <c r="E591" s="8">
        <v>2023</v>
      </c>
      <c r="F591" s="9">
        <v>0</v>
      </c>
      <c r="G591" s="5">
        <v>0</v>
      </c>
      <c r="H591" s="5">
        <v>0</v>
      </c>
      <c r="I591" s="5">
        <v>0</v>
      </c>
      <c r="J591" s="9">
        <v>0</v>
      </c>
      <c r="K591" s="6">
        <v>0</v>
      </c>
      <c r="L591" s="6">
        <v>0</v>
      </c>
      <c r="M591" s="9">
        <v>0</v>
      </c>
      <c r="N591" s="12">
        <v>0</v>
      </c>
      <c r="O591" s="9">
        <v>0</v>
      </c>
      <c r="P591" s="9">
        <v>0</v>
      </c>
      <c r="Q591" s="9">
        <v>0</v>
      </c>
      <c r="R591" s="9">
        <v>0</v>
      </c>
      <c r="S591" s="9">
        <v>0</v>
      </c>
      <c r="T591" s="9">
        <v>0</v>
      </c>
      <c r="U591" s="9">
        <v>0</v>
      </c>
      <c r="V591" s="9">
        <v>0</v>
      </c>
      <c r="W591" s="12">
        <v>0</v>
      </c>
      <c r="X591" s="6">
        <v>0</v>
      </c>
      <c r="Y591" s="6">
        <v>0</v>
      </c>
      <c r="Z591" s="12">
        <v>0</v>
      </c>
      <c r="AA591" s="12">
        <v>0</v>
      </c>
      <c r="AB591" s="6">
        <v>0</v>
      </c>
      <c r="AC591" s="6">
        <v>0</v>
      </c>
      <c r="AD591" s="6">
        <v>0</v>
      </c>
      <c r="AE591" s="6">
        <v>0</v>
      </c>
      <c r="AF591" s="12">
        <v>0</v>
      </c>
      <c r="AG591" s="12">
        <v>0</v>
      </c>
      <c r="AH591" s="12">
        <v>0</v>
      </c>
      <c r="AI591" s="6">
        <f>SUM(F591:AH591)</f>
        <v>0</v>
      </c>
      <c r="AJ591" s="8" t="s">
        <v>74</v>
      </c>
    </row>
    <row r="592" spans="1:36" ht="31.2" hidden="1" x14ac:dyDescent="0.3">
      <c r="A592" s="10" t="s">
        <v>147</v>
      </c>
      <c r="B592" s="10" t="s">
        <v>268</v>
      </c>
      <c r="C592" s="10" t="s">
        <v>204</v>
      </c>
      <c r="D592" s="10" t="s">
        <v>269</v>
      </c>
      <c r="E592" s="10">
        <v>2023</v>
      </c>
      <c r="F592" s="11">
        <v>0</v>
      </c>
      <c r="G592" s="5">
        <v>0</v>
      </c>
      <c r="H592" s="5"/>
      <c r="I592" s="5"/>
      <c r="J592" s="12">
        <v>0</v>
      </c>
      <c r="K592" s="11">
        <v>0</v>
      </c>
      <c r="L592" s="12">
        <v>0</v>
      </c>
      <c r="M592" s="12">
        <v>50.4</v>
      </c>
      <c r="N592" s="12"/>
      <c r="O592" s="12">
        <v>0</v>
      </c>
      <c r="P592" s="12">
        <v>0</v>
      </c>
      <c r="Q592" s="12">
        <v>0</v>
      </c>
      <c r="R592" s="12">
        <v>0</v>
      </c>
      <c r="S592" s="9">
        <v>0</v>
      </c>
      <c r="T592" s="12">
        <v>0</v>
      </c>
      <c r="U592" s="12">
        <v>0</v>
      </c>
      <c r="V592" s="12">
        <v>0</v>
      </c>
      <c r="W592" s="12"/>
      <c r="X592" s="12">
        <v>0</v>
      </c>
      <c r="Y592" s="12">
        <v>0</v>
      </c>
      <c r="Z592" s="12"/>
      <c r="AA592" s="12"/>
      <c r="AB592" s="12">
        <v>0</v>
      </c>
      <c r="AC592" s="12">
        <v>0</v>
      </c>
      <c r="AD592" s="12">
        <v>0</v>
      </c>
      <c r="AE592" s="12">
        <v>0</v>
      </c>
      <c r="AF592" s="12"/>
      <c r="AG592" s="12"/>
      <c r="AH592" s="12"/>
      <c r="AI592" s="6">
        <f t="shared" ref="AI592:AI597" si="31">SUM(F592:AE592)</f>
        <v>50.4</v>
      </c>
      <c r="AJ592" s="10" t="s">
        <v>29</v>
      </c>
    </row>
    <row r="593" spans="1:36" ht="31.2" hidden="1" x14ac:dyDescent="0.3">
      <c r="A593" s="10" t="s">
        <v>117</v>
      </c>
      <c r="B593" s="10" t="s">
        <v>530</v>
      </c>
      <c r="C593" s="10" t="s">
        <v>467</v>
      </c>
      <c r="D593" s="10" t="s">
        <v>32</v>
      </c>
      <c r="E593" s="10">
        <v>2023</v>
      </c>
      <c r="F593" s="11">
        <v>0</v>
      </c>
      <c r="G593" s="5">
        <v>0</v>
      </c>
      <c r="H593" s="5"/>
      <c r="I593" s="5"/>
      <c r="J593" s="12">
        <v>0</v>
      </c>
      <c r="K593" s="11">
        <v>0</v>
      </c>
      <c r="L593" s="11">
        <v>0</v>
      </c>
      <c r="M593" s="12">
        <v>49</v>
      </c>
      <c r="N593" s="12"/>
      <c r="O593" s="12">
        <v>0</v>
      </c>
      <c r="P593" s="12">
        <v>0</v>
      </c>
      <c r="Q593" s="12">
        <v>0</v>
      </c>
      <c r="R593" s="12">
        <v>0</v>
      </c>
      <c r="S593" s="9">
        <v>0</v>
      </c>
      <c r="T593" s="12">
        <v>0</v>
      </c>
      <c r="U593" s="12">
        <v>7.27</v>
      </c>
      <c r="V593" s="12">
        <v>0</v>
      </c>
      <c r="W593" s="12"/>
      <c r="X593" s="6">
        <v>0</v>
      </c>
      <c r="Y593" s="6">
        <v>0</v>
      </c>
      <c r="Z593" s="6"/>
      <c r="AA593" s="6"/>
      <c r="AB593" s="6">
        <v>0</v>
      </c>
      <c r="AC593" s="6">
        <v>0</v>
      </c>
      <c r="AD593" s="6">
        <v>0</v>
      </c>
      <c r="AE593" s="6">
        <v>0</v>
      </c>
      <c r="AF593" s="6"/>
      <c r="AG593" s="6"/>
      <c r="AH593" s="6"/>
      <c r="AI593" s="6">
        <f t="shared" si="31"/>
        <v>56.269999999999996</v>
      </c>
      <c r="AJ593" s="10" t="s">
        <v>29</v>
      </c>
    </row>
    <row r="594" spans="1:36" ht="31.2" x14ac:dyDescent="0.3">
      <c r="A594" s="10" t="s">
        <v>206</v>
      </c>
      <c r="B594" s="10" t="s">
        <v>369</v>
      </c>
      <c r="C594" s="10" t="s">
        <v>364</v>
      </c>
      <c r="D594" s="10" t="s">
        <v>32</v>
      </c>
      <c r="E594" s="10">
        <v>2023</v>
      </c>
      <c r="F594" s="11">
        <v>0</v>
      </c>
      <c r="G594" s="5">
        <v>0</v>
      </c>
      <c r="H594" s="5"/>
      <c r="I594" s="5"/>
      <c r="J594" s="11">
        <v>0</v>
      </c>
      <c r="K594" s="11">
        <v>0</v>
      </c>
      <c r="L594" s="12">
        <v>0</v>
      </c>
      <c r="M594" s="12">
        <v>0</v>
      </c>
      <c r="N594" s="12"/>
      <c r="O594" s="12">
        <v>0</v>
      </c>
      <c r="P594" s="12">
        <v>50</v>
      </c>
      <c r="Q594" s="11">
        <v>0</v>
      </c>
      <c r="R594" s="12">
        <v>0</v>
      </c>
      <c r="S594" s="12">
        <v>0</v>
      </c>
      <c r="T594" s="12">
        <v>0</v>
      </c>
      <c r="U594" s="12">
        <v>0</v>
      </c>
      <c r="V594" s="12">
        <v>0</v>
      </c>
      <c r="W594" s="12"/>
      <c r="X594" s="12">
        <v>0</v>
      </c>
      <c r="Y594" s="12">
        <v>0</v>
      </c>
      <c r="Z594" s="12"/>
      <c r="AA594" s="12"/>
      <c r="AB594" s="11">
        <v>0</v>
      </c>
      <c r="AC594" s="12">
        <v>0</v>
      </c>
      <c r="AD594" s="12">
        <v>0</v>
      </c>
      <c r="AE594" s="12">
        <v>0</v>
      </c>
      <c r="AF594" s="12"/>
      <c r="AG594" s="12"/>
      <c r="AH594" s="12"/>
      <c r="AI594" s="6">
        <f t="shared" si="31"/>
        <v>50</v>
      </c>
      <c r="AJ594" s="10" t="s">
        <v>58</v>
      </c>
    </row>
    <row r="595" spans="1:36" ht="31.2" hidden="1" x14ac:dyDescent="0.3">
      <c r="A595" s="10" t="s">
        <v>147</v>
      </c>
      <c r="B595" s="10" t="s">
        <v>334</v>
      </c>
      <c r="C595" s="10" t="s">
        <v>293</v>
      </c>
      <c r="D595" s="10" t="s">
        <v>40</v>
      </c>
      <c r="E595" s="10" t="s">
        <v>227</v>
      </c>
      <c r="F595" s="11">
        <v>0</v>
      </c>
      <c r="G595" s="5">
        <v>0</v>
      </c>
      <c r="H595" s="5"/>
      <c r="I595" s="5"/>
      <c r="J595" s="12">
        <v>0</v>
      </c>
      <c r="K595" s="11">
        <v>0</v>
      </c>
      <c r="L595" s="12">
        <v>0</v>
      </c>
      <c r="M595" s="12">
        <v>0</v>
      </c>
      <c r="N595" s="12"/>
      <c r="O595" s="12">
        <v>0</v>
      </c>
      <c r="P595" s="12">
        <v>20</v>
      </c>
      <c r="Q595" s="11">
        <v>0</v>
      </c>
      <c r="R595" s="12">
        <v>0</v>
      </c>
      <c r="S595" s="12">
        <v>0</v>
      </c>
      <c r="T595" s="12">
        <v>0</v>
      </c>
      <c r="U595" s="12">
        <v>0</v>
      </c>
      <c r="V595" s="12">
        <v>0</v>
      </c>
      <c r="W595" s="12"/>
      <c r="X595" s="12">
        <v>0</v>
      </c>
      <c r="Y595" s="12">
        <v>0</v>
      </c>
      <c r="Z595" s="12"/>
      <c r="AA595" s="12"/>
      <c r="AB595" s="12">
        <v>0</v>
      </c>
      <c r="AC595" s="12">
        <v>0</v>
      </c>
      <c r="AD595" s="11">
        <v>0</v>
      </c>
      <c r="AE595" s="12">
        <v>0</v>
      </c>
      <c r="AF595" s="12"/>
      <c r="AG595" s="12"/>
      <c r="AH595" s="12"/>
      <c r="AI595" s="6">
        <f t="shared" si="31"/>
        <v>20</v>
      </c>
      <c r="AJ595" s="10" t="s">
        <v>29</v>
      </c>
    </row>
    <row r="596" spans="1:36" ht="31.2" hidden="1" x14ac:dyDescent="0.3">
      <c r="A596" s="10" t="s">
        <v>147</v>
      </c>
      <c r="B596" s="10" t="s">
        <v>345</v>
      </c>
      <c r="C596" s="10" t="s">
        <v>293</v>
      </c>
      <c r="D596" s="10" t="s">
        <v>73</v>
      </c>
      <c r="E596" s="10" t="s">
        <v>227</v>
      </c>
      <c r="F596" s="11">
        <v>150</v>
      </c>
      <c r="G596" s="5">
        <v>0</v>
      </c>
      <c r="H596" s="5"/>
      <c r="I596" s="5"/>
      <c r="J596" s="12">
        <v>0</v>
      </c>
      <c r="K596" s="11">
        <v>0</v>
      </c>
      <c r="L596" s="12">
        <v>0</v>
      </c>
      <c r="M596" s="12">
        <v>0</v>
      </c>
      <c r="N596" s="12"/>
      <c r="O596" s="12">
        <v>0</v>
      </c>
      <c r="P596" s="12">
        <v>0</v>
      </c>
      <c r="Q596" s="11">
        <v>0</v>
      </c>
      <c r="R596" s="12">
        <v>0</v>
      </c>
      <c r="S596" s="12">
        <v>0</v>
      </c>
      <c r="T596" s="12">
        <v>0</v>
      </c>
      <c r="U596" s="12">
        <v>0</v>
      </c>
      <c r="V596" s="12">
        <v>0</v>
      </c>
      <c r="W596" s="12"/>
      <c r="X596" s="12">
        <v>0</v>
      </c>
      <c r="Y596" s="12">
        <v>0</v>
      </c>
      <c r="Z596" s="12"/>
      <c r="AA596" s="12"/>
      <c r="AB596" s="12">
        <v>0</v>
      </c>
      <c r="AC596" s="12">
        <v>0</v>
      </c>
      <c r="AD596" s="11">
        <v>0</v>
      </c>
      <c r="AE596" s="12">
        <v>0</v>
      </c>
      <c r="AF596" s="12"/>
      <c r="AG596" s="12"/>
      <c r="AH596" s="12"/>
      <c r="AI596" s="6">
        <f t="shared" si="31"/>
        <v>150</v>
      </c>
      <c r="AJ596" s="10" t="s">
        <v>29</v>
      </c>
    </row>
    <row r="597" spans="1:36" ht="33" hidden="1" customHeight="1" x14ac:dyDescent="0.3">
      <c r="A597" s="10" t="s">
        <v>348</v>
      </c>
      <c r="B597" s="10" t="s">
        <v>350</v>
      </c>
      <c r="C597" s="10" t="s">
        <v>293</v>
      </c>
      <c r="D597" s="10" t="s">
        <v>73</v>
      </c>
      <c r="E597" s="10" t="s">
        <v>227</v>
      </c>
      <c r="F597" s="11">
        <v>140</v>
      </c>
      <c r="G597" s="5">
        <v>0</v>
      </c>
      <c r="H597" s="5"/>
      <c r="I597" s="5"/>
      <c r="J597" s="12">
        <v>0</v>
      </c>
      <c r="K597" s="11">
        <v>0</v>
      </c>
      <c r="L597" s="12">
        <v>0</v>
      </c>
      <c r="M597" s="12">
        <v>0</v>
      </c>
      <c r="N597" s="12"/>
      <c r="O597" s="12">
        <v>0</v>
      </c>
      <c r="P597" s="12">
        <v>0</v>
      </c>
      <c r="Q597" s="11">
        <v>0</v>
      </c>
      <c r="R597" s="12">
        <v>0</v>
      </c>
      <c r="S597" s="12">
        <v>0</v>
      </c>
      <c r="T597" s="12">
        <v>0</v>
      </c>
      <c r="U597" s="12">
        <v>0</v>
      </c>
      <c r="V597" s="12">
        <v>0</v>
      </c>
      <c r="W597" s="12"/>
      <c r="X597" s="12">
        <v>0</v>
      </c>
      <c r="Y597" s="12">
        <v>0</v>
      </c>
      <c r="Z597" s="12"/>
      <c r="AA597" s="12"/>
      <c r="AB597" s="12">
        <v>0</v>
      </c>
      <c r="AC597" s="12">
        <v>0</v>
      </c>
      <c r="AD597" s="11">
        <v>0</v>
      </c>
      <c r="AE597" s="12">
        <v>0</v>
      </c>
      <c r="AF597" s="12"/>
      <c r="AG597" s="12"/>
      <c r="AH597" s="12"/>
      <c r="AI597" s="6">
        <f t="shared" si="31"/>
        <v>140</v>
      </c>
      <c r="AJ597" s="10" t="s">
        <v>29</v>
      </c>
    </row>
  </sheetData>
  <autoFilter ref="A1:AJ597" xr:uid="{00000000-0001-0000-0000-000000000000}">
    <filterColumn colId="0">
      <filters>
        <filter val="ENER_EQUIP"/>
        <filter val="ENER_INDUSTR"/>
        <filter val="ENER_LIGHT"/>
        <filter val="ENER_LINE"/>
        <filter val="ENER_P_BUILD"/>
        <filter val="ENER_SEC_REF"/>
        <filter val="ENERGY_EQUIP"/>
        <filter val="HEAT_LINE"/>
        <filter val="HYDRO"/>
        <filter val="REN_ENER"/>
        <filter val="SOLAR"/>
        <filter val="WIND"/>
      </filters>
    </filterColumn>
    <filterColumn colId="2">
      <filters>
        <filter val="Kazakhstan"/>
        <filter val="Kyrgyzstan"/>
        <filter val="Tajikistan"/>
        <filter val="Turkmenistan"/>
        <filter val="Uzbekistan"/>
      </filters>
    </filterColumn>
    <sortState xmlns:xlrd2="http://schemas.microsoft.com/office/spreadsheetml/2017/richdata2" ref="A5:AJ568">
      <sortCondition descending="1" ref="AI1:AI597"/>
    </sortState>
  </autoFilter>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E639C-D39B-4BC7-88D6-E155D97E4314}">
  <dimension ref="A1:S29"/>
  <sheetViews>
    <sheetView topLeftCell="A31" workbookViewId="0">
      <selection activeCell="C60" sqref="C60"/>
    </sheetView>
  </sheetViews>
  <sheetFormatPr defaultRowHeight="15.6" x14ac:dyDescent="0.3"/>
  <cols>
    <col min="1" max="1" width="49.5" bestFit="1" customWidth="1"/>
    <col min="18" max="18" width="5.8984375" bestFit="1" customWidth="1"/>
    <col min="19" max="19" width="17.59765625" bestFit="1" customWidth="1"/>
  </cols>
  <sheetData>
    <row r="1" spans="1:19" x14ac:dyDescent="0.3">
      <c r="A1" s="63"/>
      <c r="B1" s="76">
        <v>2008</v>
      </c>
      <c r="C1" s="76">
        <v>2009</v>
      </c>
      <c r="D1" s="76">
        <v>2010</v>
      </c>
      <c r="E1" s="76">
        <v>2011</v>
      </c>
      <c r="F1" s="76">
        <v>2012</v>
      </c>
      <c r="G1" s="76">
        <v>2013</v>
      </c>
      <c r="H1" s="76">
        <v>2014</v>
      </c>
      <c r="I1" s="76">
        <v>2015</v>
      </c>
      <c r="J1" s="76">
        <v>2016</v>
      </c>
      <c r="K1" s="76">
        <v>2017</v>
      </c>
      <c r="L1" s="76">
        <v>2018</v>
      </c>
      <c r="M1" s="76">
        <v>2019</v>
      </c>
      <c r="N1" s="76">
        <v>2020</v>
      </c>
      <c r="O1" s="76">
        <v>2021</v>
      </c>
      <c r="P1" s="76">
        <v>2022</v>
      </c>
      <c r="Q1" s="76">
        <v>2023</v>
      </c>
      <c r="R1" s="74" t="s">
        <v>708</v>
      </c>
      <c r="S1" s="65" t="s">
        <v>723</v>
      </c>
    </row>
    <row r="2" spans="1:19" x14ac:dyDescent="0.3">
      <c r="A2" s="77" t="s">
        <v>603</v>
      </c>
      <c r="B2" s="67"/>
      <c r="C2" s="67"/>
      <c r="D2" s="67">
        <v>202</v>
      </c>
      <c r="E2" s="67">
        <v>198.9</v>
      </c>
      <c r="F2" s="67">
        <v>29.5</v>
      </c>
      <c r="G2" s="67"/>
      <c r="H2" s="67">
        <v>346</v>
      </c>
      <c r="I2" s="67">
        <v>309.5</v>
      </c>
      <c r="J2" s="67">
        <v>31.4</v>
      </c>
      <c r="K2" s="67">
        <v>97.5</v>
      </c>
      <c r="L2" s="67">
        <v>938.4</v>
      </c>
      <c r="M2" s="67">
        <v>135</v>
      </c>
      <c r="N2" s="67">
        <v>43.7</v>
      </c>
      <c r="O2" s="67">
        <v>10</v>
      </c>
      <c r="P2" s="67">
        <v>2</v>
      </c>
      <c r="Q2" s="67"/>
      <c r="R2" s="75">
        <f>SUM(B2:Q2)</f>
        <v>2343.9</v>
      </c>
    </row>
    <row r="3" spans="1:19" x14ac:dyDescent="0.3">
      <c r="A3" s="77" t="s">
        <v>582</v>
      </c>
      <c r="B3" s="67"/>
      <c r="C3" s="67">
        <v>32.463000000000001</v>
      </c>
      <c r="D3" s="67"/>
      <c r="E3" s="67">
        <v>46.202999999999996</v>
      </c>
      <c r="F3" s="67"/>
      <c r="G3" s="67">
        <v>69.3</v>
      </c>
      <c r="H3" s="67"/>
      <c r="I3" s="67"/>
      <c r="J3" s="67"/>
      <c r="K3" s="67"/>
      <c r="L3" s="67"/>
      <c r="M3" s="67"/>
      <c r="N3" s="67"/>
      <c r="O3" s="67"/>
      <c r="P3" s="67">
        <v>371.8</v>
      </c>
      <c r="Q3" s="67"/>
      <c r="R3" s="75">
        <f t="shared" ref="R3:R17" si="0">SUM(B3:Q3)</f>
        <v>519.76600000000008</v>
      </c>
    </row>
    <row r="4" spans="1:19" x14ac:dyDescent="0.3">
      <c r="A4" s="77" t="s">
        <v>589</v>
      </c>
      <c r="B4" s="67">
        <v>188.9</v>
      </c>
      <c r="C4" s="67">
        <v>75.599999999999994</v>
      </c>
      <c r="D4" s="67">
        <v>515</v>
      </c>
      <c r="E4" s="67">
        <v>730.3</v>
      </c>
      <c r="F4" s="67"/>
      <c r="G4" s="67">
        <v>1177.9000000000001</v>
      </c>
      <c r="H4" s="67">
        <v>273.5</v>
      </c>
      <c r="I4" s="67">
        <v>718</v>
      </c>
      <c r="J4" s="67">
        <v>572.70000000000005</v>
      </c>
      <c r="K4" s="67">
        <v>59.7</v>
      </c>
      <c r="L4" s="67">
        <v>1034.3</v>
      </c>
      <c r="M4" s="67">
        <v>434.9</v>
      </c>
      <c r="N4" s="67">
        <v>988.5</v>
      </c>
      <c r="O4" s="67">
        <v>864</v>
      </c>
      <c r="P4" s="67">
        <v>308.60000000000002</v>
      </c>
      <c r="Q4" s="67"/>
      <c r="R4" s="75">
        <f t="shared" si="0"/>
        <v>7941.9</v>
      </c>
    </row>
    <row r="5" spans="1:19" x14ac:dyDescent="0.3">
      <c r="A5" s="77" t="s">
        <v>587</v>
      </c>
      <c r="B5" s="67"/>
      <c r="C5" s="67"/>
      <c r="D5" s="67"/>
      <c r="E5" s="67"/>
      <c r="F5" s="67">
        <v>32.022999999999996</v>
      </c>
      <c r="G5" s="67"/>
      <c r="H5" s="67">
        <v>27.5</v>
      </c>
      <c r="I5" s="67"/>
      <c r="J5" s="67">
        <v>60</v>
      </c>
      <c r="K5" s="67">
        <v>11.84</v>
      </c>
      <c r="L5" s="67"/>
      <c r="M5" s="67"/>
      <c r="N5" s="67">
        <v>13.376999999999999</v>
      </c>
      <c r="O5" s="67"/>
      <c r="P5" s="67">
        <v>9.94</v>
      </c>
      <c r="Q5" s="67"/>
      <c r="R5" s="75">
        <f t="shared" si="0"/>
        <v>154.68</v>
      </c>
    </row>
    <row r="6" spans="1:19" x14ac:dyDescent="0.3">
      <c r="A6" s="77" t="s">
        <v>607</v>
      </c>
      <c r="B6" s="67"/>
      <c r="C6" s="67"/>
      <c r="D6" s="67">
        <v>682.6</v>
      </c>
      <c r="E6" s="67"/>
      <c r="F6" s="67"/>
      <c r="G6" s="67">
        <v>153.13</v>
      </c>
      <c r="H6" s="67"/>
      <c r="I6" s="67"/>
      <c r="J6" s="67"/>
      <c r="K6" s="67"/>
      <c r="L6" s="67">
        <v>732</v>
      </c>
      <c r="M6" s="67"/>
      <c r="N6" s="67"/>
      <c r="O6" s="67"/>
      <c r="P6" s="67"/>
      <c r="Q6" s="67"/>
      <c r="R6" s="75">
        <f>SUM(B6:Q6)</f>
        <v>1567.73</v>
      </c>
    </row>
    <row r="7" spans="1:19" x14ac:dyDescent="0.3">
      <c r="A7" s="59" t="s">
        <v>593</v>
      </c>
      <c r="B7" s="67">
        <v>376.9</v>
      </c>
      <c r="C7" s="67">
        <v>4.8</v>
      </c>
      <c r="D7" s="67">
        <v>68.5</v>
      </c>
      <c r="E7" s="67">
        <v>29.55</v>
      </c>
      <c r="F7" s="67">
        <v>299.2</v>
      </c>
      <c r="G7" s="67">
        <v>121.7</v>
      </c>
      <c r="H7" s="67"/>
      <c r="I7" s="67">
        <v>12.8</v>
      </c>
      <c r="J7" s="67"/>
      <c r="K7" s="67"/>
      <c r="L7" s="67">
        <v>240.5</v>
      </c>
      <c r="M7" s="67">
        <v>13.7</v>
      </c>
      <c r="N7" s="67">
        <v>225.3</v>
      </c>
      <c r="O7" s="67">
        <v>97.88</v>
      </c>
      <c r="P7" s="67">
        <v>15</v>
      </c>
      <c r="Q7" s="67">
        <v>50</v>
      </c>
      <c r="R7" s="75">
        <f t="shared" si="0"/>
        <v>1555.83</v>
      </c>
    </row>
    <row r="8" spans="1:19" x14ac:dyDescent="0.3">
      <c r="A8" s="59" t="s">
        <v>710</v>
      </c>
      <c r="B8" s="67"/>
      <c r="C8" s="67"/>
      <c r="D8" s="67"/>
      <c r="E8" s="67">
        <v>9</v>
      </c>
      <c r="F8" s="67"/>
      <c r="G8" s="67"/>
      <c r="H8" s="67"/>
      <c r="I8" s="67"/>
      <c r="J8" s="67"/>
      <c r="K8" s="67">
        <v>627</v>
      </c>
      <c r="L8" s="67"/>
      <c r="M8" s="67"/>
      <c r="N8" s="67">
        <v>305</v>
      </c>
      <c r="O8" s="67"/>
      <c r="P8" s="67"/>
      <c r="Q8" s="67">
        <v>0.23</v>
      </c>
      <c r="R8" s="75">
        <f t="shared" si="0"/>
        <v>941.23</v>
      </c>
    </row>
    <row r="9" spans="1:19" x14ac:dyDescent="0.3">
      <c r="A9" s="78" t="s">
        <v>595</v>
      </c>
      <c r="B9" s="67"/>
      <c r="C9" s="67">
        <v>7500</v>
      </c>
      <c r="D9" s="67">
        <v>1.1000000000000001</v>
      </c>
      <c r="E9" s="67"/>
      <c r="F9" s="67">
        <v>4.7</v>
      </c>
      <c r="G9" s="67">
        <v>700</v>
      </c>
      <c r="H9" s="67">
        <v>0</v>
      </c>
      <c r="I9" s="67">
        <v>5.9</v>
      </c>
      <c r="J9" s="67">
        <v>862.2</v>
      </c>
      <c r="K9" s="67"/>
      <c r="L9" s="67"/>
      <c r="M9" s="67">
        <v>41.8</v>
      </c>
      <c r="N9" s="67">
        <v>490.8</v>
      </c>
      <c r="O9" s="67"/>
      <c r="P9" s="67">
        <v>0</v>
      </c>
      <c r="Q9" s="67">
        <v>0</v>
      </c>
      <c r="R9" s="75">
        <f t="shared" si="0"/>
        <v>9606.4999999999982</v>
      </c>
    </row>
    <row r="10" spans="1:19" x14ac:dyDescent="0.3">
      <c r="A10" s="78" t="s">
        <v>605</v>
      </c>
      <c r="B10" s="67"/>
      <c r="C10" s="67"/>
      <c r="D10" s="67"/>
      <c r="E10" s="67">
        <v>0.3</v>
      </c>
      <c r="F10" s="67"/>
      <c r="G10" s="67"/>
      <c r="H10" s="67"/>
      <c r="I10" s="67"/>
      <c r="J10" s="67"/>
      <c r="K10" s="67"/>
      <c r="L10" s="67"/>
      <c r="M10" s="67"/>
      <c r="N10" s="67"/>
      <c r="O10" s="67"/>
      <c r="P10" s="67">
        <v>0</v>
      </c>
      <c r="Q10" s="67"/>
      <c r="R10" s="75">
        <f t="shared" si="0"/>
        <v>0.3</v>
      </c>
    </row>
    <row r="11" spans="1:19" x14ac:dyDescent="0.3">
      <c r="A11" s="78" t="s">
        <v>715</v>
      </c>
      <c r="B11" s="67"/>
      <c r="C11" s="67"/>
      <c r="D11" s="67"/>
      <c r="E11" s="67"/>
      <c r="F11" s="67"/>
      <c r="G11" s="67"/>
      <c r="H11" s="67"/>
      <c r="I11" s="67"/>
      <c r="J11" s="67"/>
      <c r="K11" s="67"/>
      <c r="L11" s="67"/>
      <c r="M11" s="67"/>
      <c r="N11" s="67"/>
      <c r="O11" s="67"/>
      <c r="P11" s="67">
        <v>713.06</v>
      </c>
      <c r="Q11" s="67">
        <v>212.6</v>
      </c>
      <c r="R11" s="75">
        <f t="shared" si="0"/>
        <v>925.66</v>
      </c>
    </row>
    <row r="12" spans="1:19" x14ac:dyDescent="0.3">
      <c r="A12" s="78" t="s">
        <v>725</v>
      </c>
      <c r="B12" s="67"/>
      <c r="C12" s="67">
        <v>2.4750000000000001</v>
      </c>
      <c r="D12" s="67">
        <v>1280</v>
      </c>
      <c r="E12" s="67">
        <v>203.04000000000002</v>
      </c>
      <c r="F12" s="67"/>
      <c r="G12" s="67"/>
      <c r="H12" s="67"/>
      <c r="I12" s="67"/>
      <c r="J12" s="67">
        <v>2.4</v>
      </c>
      <c r="K12" s="67"/>
      <c r="L12" s="67"/>
      <c r="M12" s="67"/>
      <c r="N12" s="67">
        <v>280.60000000000002</v>
      </c>
      <c r="O12" s="67">
        <v>1023.6</v>
      </c>
      <c r="P12" s="67"/>
      <c r="Q12" s="67"/>
      <c r="R12" s="75">
        <f t="shared" si="0"/>
        <v>2792.1149999999998</v>
      </c>
    </row>
    <row r="13" spans="1:19" x14ac:dyDescent="0.3">
      <c r="A13" s="79" t="s">
        <v>597</v>
      </c>
      <c r="B13" s="67"/>
      <c r="C13" s="67"/>
      <c r="D13" s="67"/>
      <c r="E13" s="67">
        <v>2.5</v>
      </c>
      <c r="F13" s="67"/>
      <c r="G13" s="67">
        <v>310</v>
      </c>
      <c r="H13" s="67"/>
      <c r="I13" s="67">
        <v>84</v>
      </c>
      <c r="J13" s="67">
        <v>25</v>
      </c>
      <c r="K13" s="67">
        <v>54.1</v>
      </c>
      <c r="L13" s="67">
        <v>595</v>
      </c>
      <c r="M13" s="67">
        <v>239.8</v>
      </c>
      <c r="N13" s="67">
        <v>524.6</v>
      </c>
      <c r="O13" s="67"/>
      <c r="P13" s="67"/>
      <c r="Q13" s="67">
        <v>1605.2</v>
      </c>
      <c r="R13" s="75">
        <f t="shared" si="0"/>
        <v>3440.2</v>
      </c>
    </row>
    <row r="14" spans="1:19" x14ac:dyDescent="0.3">
      <c r="A14" s="79" t="s">
        <v>601</v>
      </c>
      <c r="B14" s="67"/>
      <c r="C14" s="67"/>
      <c r="D14" s="67"/>
      <c r="E14" s="67"/>
      <c r="F14" s="67"/>
      <c r="G14" s="67"/>
      <c r="H14" s="67">
        <v>65</v>
      </c>
      <c r="I14" s="67"/>
      <c r="J14" s="67">
        <v>127</v>
      </c>
      <c r="K14" s="67">
        <v>121.4</v>
      </c>
      <c r="L14" s="67"/>
      <c r="M14" s="67">
        <v>102.3</v>
      </c>
      <c r="N14" s="67">
        <v>140.15</v>
      </c>
      <c r="O14" s="67">
        <v>141.80000000000001</v>
      </c>
      <c r="P14" s="67">
        <v>2693.4</v>
      </c>
      <c r="Q14" s="67">
        <v>335.4</v>
      </c>
      <c r="R14" s="75">
        <f t="shared" si="0"/>
        <v>3726.4500000000003</v>
      </c>
    </row>
    <row r="15" spans="1:19" x14ac:dyDescent="0.3">
      <c r="A15" s="79" t="s">
        <v>716</v>
      </c>
      <c r="B15" s="67"/>
      <c r="C15" s="67"/>
      <c r="D15" s="67"/>
      <c r="E15" s="67"/>
      <c r="F15" s="67"/>
      <c r="G15" s="67"/>
      <c r="H15" s="67"/>
      <c r="I15" s="67"/>
      <c r="J15" s="67">
        <v>1.65</v>
      </c>
      <c r="K15" s="67"/>
      <c r="L15" s="67"/>
      <c r="M15" s="67"/>
      <c r="N15" s="67">
        <v>1.35</v>
      </c>
      <c r="O15" s="67"/>
      <c r="P15" s="67"/>
      <c r="Q15" s="67"/>
      <c r="R15" s="75">
        <f t="shared" si="0"/>
        <v>3</v>
      </c>
    </row>
    <row r="16" spans="1:19" x14ac:dyDescent="0.3">
      <c r="A16" s="79" t="s">
        <v>591</v>
      </c>
      <c r="B16" s="67">
        <v>77.8</v>
      </c>
      <c r="C16" s="67"/>
      <c r="D16" s="67"/>
      <c r="E16" s="67">
        <v>3.33</v>
      </c>
      <c r="F16" s="67">
        <v>214</v>
      </c>
      <c r="G16" s="67">
        <v>170.8</v>
      </c>
      <c r="H16" s="67">
        <v>201.7</v>
      </c>
      <c r="I16" s="67">
        <v>6.2</v>
      </c>
      <c r="J16" s="67">
        <v>283</v>
      </c>
      <c r="K16" s="67">
        <v>1098.8</v>
      </c>
      <c r="L16" s="67">
        <v>9.3000000000000007</v>
      </c>
      <c r="M16" s="67">
        <v>295.5</v>
      </c>
      <c r="N16" s="67">
        <v>244.2</v>
      </c>
      <c r="O16" s="67">
        <v>65</v>
      </c>
      <c r="P16" s="67">
        <v>14.9</v>
      </c>
      <c r="Q16" s="67">
        <v>20</v>
      </c>
      <c r="R16" s="75">
        <f>SUM(B16:Q16)</f>
        <v>2704.53</v>
      </c>
    </row>
    <row r="17" spans="1:18" x14ac:dyDescent="0.3">
      <c r="A17" s="79" t="s">
        <v>724</v>
      </c>
      <c r="B17" s="67"/>
      <c r="C17" s="67"/>
      <c r="D17" s="67"/>
      <c r="E17" s="67">
        <v>1.5</v>
      </c>
      <c r="F17" s="67"/>
      <c r="G17" s="67"/>
      <c r="H17" s="67"/>
      <c r="I17" s="67"/>
      <c r="J17" s="67">
        <v>240</v>
      </c>
      <c r="K17" s="67"/>
      <c r="L17" s="67"/>
      <c r="M17" s="67">
        <v>360</v>
      </c>
      <c r="N17" s="67"/>
      <c r="O17" s="67"/>
      <c r="P17" s="67"/>
      <c r="Q17" s="67"/>
      <c r="R17" s="75">
        <f t="shared" si="0"/>
        <v>601.5</v>
      </c>
    </row>
    <row r="18" spans="1:18" x14ac:dyDescent="0.3">
      <c r="A18" s="68" t="s">
        <v>708</v>
      </c>
      <c r="B18" s="75">
        <f t="shared" ref="B18:Q18" si="1">SUM(B2:B17)</f>
        <v>643.59999999999991</v>
      </c>
      <c r="C18" s="75">
        <f t="shared" si="1"/>
        <v>7615.3380000000006</v>
      </c>
      <c r="D18" s="75">
        <f t="shared" si="1"/>
        <v>2749.2</v>
      </c>
      <c r="E18" s="75">
        <f t="shared" si="1"/>
        <v>1224.6229999999998</v>
      </c>
      <c r="F18" s="75">
        <f t="shared" si="1"/>
        <v>579.423</v>
      </c>
      <c r="G18" s="75">
        <f t="shared" si="1"/>
        <v>2702.83</v>
      </c>
      <c r="H18" s="75">
        <f t="shared" si="1"/>
        <v>913.7</v>
      </c>
      <c r="I18" s="75">
        <f t="shared" si="1"/>
        <v>1136.4000000000001</v>
      </c>
      <c r="J18" s="75">
        <f t="shared" si="1"/>
        <v>2205.3500000000004</v>
      </c>
      <c r="K18" s="75">
        <f t="shared" si="1"/>
        <v>2070.34</v>
      </c>
      <c r="L18" s="75">
        <f t="shared" si="1"/>
        <v>3549.5</v>
      </c>
      <c r="M18" s="75">
        <f t="shared" si="1"/>
        <v>1623</v>
      </c>
      <c r="N18" s="75">
        <f t="shared" si="1"/>
        <v>3257.5769999999998</v>
      </c>
      <c r="O18" s="75">
        <f t="shared" si="1"/>
        <v>2202.2800000000002</v>
      </c>
      <c r="P18" s="75">
        <f t="shared" si="1"/>
        <v>4128.7</v>
      </c>
      <c r="Q18" s="75">
        <f t="shared" si="1"/>
        <v>2223.4299999999998</v>
      </c>
      <c r="R18" s="101">
        <f>SUM(R2:R15)</f>
        <v>35519.260999999999</v>
      </c>
    </row>
    <row r="19" spans="1:18" x14ac:dyDescent="0.3">
      <c r="A19" s="50"/>
      <c r="B19" s="53"/>
      <c r="C19" s="53"/>
      <c r="D19" s="53"/>
      <c r="E19" s="53"/>
      <c r="F19" s="53"/>
      <c r="G19" s="53"/>
      <c r="H19" s="43"/>
      <c r="I19" s="43"/>
    </row>
    <row r="20" spans="1:18" x14ac:dyDescent="0.3">
      <c r="A20" s="64"/>
      <c r="B20" s="76">
        <v>2008</v>
      </c>
      <c r="C20" s="76">
        <v>2009</v>
      </c>
      <c r="D20" s="76">
        <v>2010</v>
      </c>
      <c r="E20" s="76">
        <v>2011</v>
      </c>
      <c r="F20" s="76">
        <v>2012</v>
      </c>
      <c r="G20" s="76">
        <v>2013</v>
      </c>
      <c r="H20" s="76">
        <v>2014</v>
      </c>
      <c r="I20" s="76">
        <v>2015</v>
      </c>
      <c r="J20" s="76">
        <v>2016</v>
      </c>
      <c r="K20" s="76">
        <v>2017</v>
      </c>
      <c r="L20" s="76">
        <v>2018</v>
      </c>
      <c r="M20" s="76">
        <v>2019</v>
      </c>
      <c r="N20" s="76">
        <v>2020</v>
      </c>
      <c r="O20" s="76">
        <v>2021</v>
      </c>
      <c r="P20" s="76">
        <v>2022</v>
      </c>
      <c r="Q20" s="76">
        <v>2023</v>
      </c>
    </row>
    <row r="21" spans="1:18" x14ac:dyDescent="0.3">
      <c r="A21" s="64" t="s">
        <v>726</v>
      </c>
      <c r="B21" s="38">
        <f>SUM(B2:B6)</f>
        <v>188.9</v>
      </c>
      <c r="C21" s="38">
        <f t="shared" ref="C21:Q21" si="2">SUM(C2:C6)</f>
        <v>108.06299999999999</v>
      </c>
      <c r="D21" s="38">
        <f t="shared" si="2"/>
        <v>1399.6</v>
      </c>
      <c r="E21" s="38">
        <f t="shared" si="2"/>
        <v>975.40300000000002</v>
      </c>
      <c r="F21" s="38">
        <f t="shared" si="2"/>
        <v>61.522999999999996</v>
      </c>
      <c r="G21" s="38">
        <f t="shared" si="2"/>
        <v>1400.33</v>
      </c>
      <c r="H21" s="38">
        <f t="shared" si="2"/>
        <v>647</v>
      </c>
      <c r="I21" s="38">
        <f t="shared" si="2"/>
        <v>1027.5</v>
      </c>
      <c r="J21" s="38">
        <f t="shared" si="2"/>
        <v>664.1</v>
      </c>
      <c r="K21" s="38">
        <f t="shared" si="2"/>
        <v>169.04</v>
      </c>
      <c r="L21" s="38">
        <f t="shared" si="2"/>
        <v>2704.7</v>
      </c>
      <c r="M21" s="38">
        <f t="shared" si="2"/>
        <v>569.9</v>
      </c>
      <c r="N21" s="38">
        <f t="shared" si="2"/>
        <v>1045.577</v>
      </c>
      <c r="O21" s="38">
        <f t="shared" si="2"/>
        <v>874</v>
      </c>
      <c r="P21" s="38">
        <f t="shared" si="2"/>
        <v>692.34000000000015</v>
      </c>
      <c r="Q21" s="38">
        <f t="shared" si="2"/>
        <v>0</v>
      </c>
      <c r="R21" s="65"/>
    </row>
    <row r="22" spans="1:18" x14ac:dyDescent="0.3">
      <c r="A22" s="64" t="s">
        <v>747</v>
      </c>
      <c r="B22" s="38">
        <f>SUM(B9:B12)</f>
        <v>0</v>
      </c>
      <c r="C22" s="38">
        <f t="shared" ref="C22:Q22" si="3">SUM(C9:C12)</f>
        <v>7502.4750000000004</v>
      </c>
      <c r="D22" s="38">
        <f t="shared" si="3"/>
        <v>1281.0999999999999</v>
      </c>
      <c r="E22" s="38">
        <f t="shared" si="3"/>
        <v>203.34000000000003</v>
      </c>
      <c r="F22" s="38">
        <f t="shared" si="3"/>
        <v>4.7</v>
      </c>
      <c r="G22" s="38">
        <f t="shared" si="3"/>
        <v>700</v>
      </c>
      <c r="H22" s="38">
        <f t="shared" si="3"/>
        <v>0</v>
      </c>
      <c r="I22" s="38">
        <f t="shared" si="3"/>
        <v>5.9</v>
      </c>
      <c r="J22" s="38">
        <f t="shared" si="3"/>
        <v>864.6</v>
      </c>
      <c r="K22" s="38">
        <f t="shared" si="3"/>
        <v>0</v>
      </c>
      <c r="L22" s="38">
        <f t="shared" si="3"/>
        <v>0</v>
      </c>
      <c r="M22" s="38">
        <f t="shared" si="3"/>
        <v>41.8</v>
      </c>
      <c r="N22" s="38">
        <f t="shared" si="3"/>
        <v>771.40000000000009</v>
      </c>
      <c r="O22" s="38">
        <f t="shared" si="3"/>
        <v>1023.6</v>
      </c>
      <c r="P22" s="38">
        <f t="shared" si="3"/>
        <v>713.06</v>
      </c>
      <c r="Q22" s="38">
        <f t="shared" si="3"/>
        <v>212.6</v>
      </c>
    </row>
    <row r="23" spans="1:18" x14ac:dyDescent="0.3">
      <c r="A23" s="64" t="s">
        <v>727</v>
      </c>
      <c r="B23" s="38">
        <f>SUM(B13:B17)</f>
        <v>77.8</v>
      </c>
      <c r="C23" s="38">
        <f t="shared" ref="C23:Q23" si="4">SUM(C13:C17)</f>
        <v>0</v>
      </c>
      <c r="D23" s="38">
        <f t="shared" si="4"/>
        <v>0</v>
      </c>
      <c r="E23" s="38">
        <f t="shared" si="4"/>
        <v>7.33</v>
      </c>
      <c r="F23" s="38">
        <f t="shared" si="4"/>
        <v>214</v>
      </c>
      <c r="G23" s="38">
        <f t="shared" si="4"/>
        <v>480.8</v>
      </c>
      <c r="H23" s="38">
        <f t="shared" si="4"/>
        <v>266.7</v>
      </c>
      <c r="I23" s="38">
        <f t="shared" si="4"/>
        <v>90.2</v>
      </c>
      <c r="J23" s="38">
        <f t="shared" si="4"/>
        <v>676.65</v>
      </c>
      <c r="K23" s="38">
        <f t="shared" si="4"/>
        <v>1274.3</v>
      </c>
      <c r="L23" s="38">
        <f t="shared" si="4"/>
        <v>604.29999999999995</v>
      </c>
      <c r="M23" s="38">
        <f t="shared" si="4"/>
        <v>997.6</v>
      </c>
      <c r="N23" s="38">
        <f t="shared" si="4"/>
        <v>910.3</v>
      </c>
      <c r="O23" s="38">
        <f t="shared" si="4"/>
        <v>206.8</v>
      </c>
      <c r="P23" s="38">
        <f t="shared" si="4"/>
        <v>2708.3</v>
      </c>
      <c r="Q23" s="38">
        <f t="shared" si="4"/>
        <v>1960.6</v>
      </c>
    </row>
    <row r="24" spans="1:18" x14ac:dyDescent="0.3">
      <c r="A24" s="64" t="s">
        <v>729</v>
      </c>
      <c r="B24" s="38">
        <f>SUM(B7:B8)</f>
        <v>376.9</v>
      </c>
      <c r="C24" s="38">
        <f t="shared" ref="C24:Q24" si="5">SUM(C7:C8)</f>
        <v>4.8</v>
      </c>
      <c r="D24" s="38">
        <f t="shared" si="5"/>
        <v>68.5</v>
      </c>
      <c r="E24" s="38">
        <f t="shared" si="5"/>
        <v>38.549999999999997</v>
      </c>
      <c r="F24" s="38">
        <f t="shared" si="5"/>
        <v>299.2</v>
      </c>
      <c r="G24" s="38">
        <f t="shared" si="5"/>
        <v>121.7</v>
      </c>
      <c r="H24" s="38">
        <f t="shared" si="5"/>
        <v>0</v>
      </c>
      <c r="I24" s="38">
        <f t="shared" si="5"/>
        <v>12.8</v>
      </c>
      <c r="J24" s="38">
        <f t="shared" si="5"/>
        <v>0</v>
      </c>
      <c r="K24" s="38">
        <f t="shared" si="5"/>
        <v>627</v>
      </c>
      <c r="L24" s="38">
        <f t="shared" si="5"/>
        <v>240.5</v>
      </c>
      <c r="M24" s="38">
        <f t="shared" si="5"/>
        <v>13.7</v>
      </c>
      <c r="N24" s="38">
        <f t="shared" si="5"/>
        <v>530.29999999999995</v>
      </c>
      <c r="O24" s="38">
        <f t="shared" si="5"/>
        <v>97.88</v>
      </c>
      <c r="P24" s="38">
        <f t="shared" si="5"/>
        <v>15</v>
      </c>
      <c r="Q24" s="38">
        <f t="shared" si="5"/>
        <v>50.23</v>
      </c>
    </row>
    <row r="25" spans="1:18" x14ac:dyDescent="0.3">
      <c r="A25" s="68" t="s">
        <v>708</v>
      </c>
      <c r="B25" s="80">
        <f>SUM(B21:B24)</f>
        <v>643.59999999999991</v>
      </c>
      <c r="C25" s="80">
        <f t="shared" ref="C25:Q25" si="6">SUM(C21:C24)</f>
        <v>7615.3380000000006</v>
      </c>
      <c r="D25" s="80">
        <f t="shared" si="6"/>
        <v>2749.2</v>
      </c>
      <c r="E25" s="80">
        <f t="shared" si="6"/>
        <v>1224.6229999999998</v>
      </c>
      <c r="F25" s="80">
        <f t="shared" si="6"/>
        <v>579.423</v>
      </c>
      <c r="G25" s="80">
        <f t="shared" si="6"/>
        <v>2702.83</v>
      </c>
      <c r="H25" s="80">
        <f t="shared" si="6"/>
        <v>913.7</v>
      </c>
      <c r="I25" s="80">
        <f t="shared" si="6"/>
        <v>1136.4000000000001</v>
      </c>
      <c r="J25" s="80">
        <f t="shared" si="6"/>
        <v>2205.35</v>
      </c>
      <c r="K25" s="80">
        <f t="shared" si="6"/>
        <v>2070.34</v>
      </c>
      <c r="L25" s="80">
        <f t="shared" si="6"/>
        <v>3549.5</v>
      </c>
      <c r="M25" s="80">
        <f t="shared" si="6"/>
        <v>1623</v>
      </c>
      <c r="N25" s="80">
        <f t="shared" si="6"/>
        <v>3257.5770000000002</v>
      </c>
      <c r="O25" s="80">
        <f t="shared" si="6"/>
        <v>2202.2800000000002</v>
      </c>
      <c r="P25" s="80">
        <f t="shared" si="6"/>
        <v>4128.7000000000007</v>
      </c>
      <c r="Q25" s="80">
        <f t="shared" si="6"/>
        <v>2223.4299999999998</v>
      </c>
    </row>
    <row r="26" spans="1:18" x14ac:dyDescent="0.3">
      <c r="A26" s="64" t="s">
        <v>726</v>
      </c>
      <c r="B26" s="81">
        <f>B21/$B$25</f>
        <v>0.29350528278433813</v>
      </c>
      <c r="C26" s="81">
        <f>C21/$C$25</f>
        <v>1.4190177770179075E-2</v>
      </c>
      <c r="D26" s="81">
        <f>D21/$D$25</f>
        <v>0.50909355448857851</v>
      </c>
      <c r="E26" s="81">
        <f>E21/$E$25</f>
        <v>0.79649247156063552</v>
      </c>
      <c r="F26" s="81">
        <f>F21/$F$25</f>
        <v>0.10617976849382919</v>
      </c>
      <c r="G26" s="81">
        <f>G21/$G$25</f>
        <v>0.51809769759844315</v>
      </c>
      <c r="H26" s="81">
        <f>H21/$H$25</f>
        <v>0.70810988289372878</v>
      </c>
      <c r="I26" s="81">
        <f>I21/$I$25</f>
        <v>0.90417106652587109</v>
      </c>
      <c r="J26" s="81">
        <f>J21/$J$25</f>
        <v>0.30113133969664679</v>
      </c>
      <c r="K26" s="81">
        <f>K21/$K$25</f>
        <v>8.1648424896393818E-2</v>
      </c>
      <c r="L26" s="81">
        <f>L21/$L$25</f>
        <v>0.76199464713339904</v>
      </c>
      <c r="M26" s="81">
        <f>M21/$M$25</f>
        <v>0.35113986444855205</v>
      </c>
      <c r="N26" s="81">
        <f>N21/$N$25</f>
        <v>0.32096770084022569</v>
      </c>
      <c r="O26" s="81">
        <f>O21/$O$25</f>
        <v>0.39686143451332251</v>
      </c>
      <c r="P26" s="81">
        <f>P21/$P$25</f>
        <v>0.16768958752149588</v>
      </c>
      <c r="Q26" s="81">
        <f>Q21/$Q$25</f>
        <v>0</v>
      </c>
    </row>
    <row r="27" spans="1:18" x14ac:dyDescent="0.3">
      <c r="A27" s="64" t="s">
        <v>747</v>
      </c>
      <c r="B27" s="81">
        <f t="shared" ref="B27:B29" si="7">B22/$B$25</f>
        <v>0</v>
      </c>
      <c r="C27" s="81">
        <f>C22/$C$25</f>
        <v>0.98517951534127568</v>
      </c>
      <c r="D27" s="81">
        <f t="shared" ref="D27:D29" si="8">D22/$D$25</f>
        <v>0.46599010621271642</v>
      </c>
      <c r="E27" s="81">
        <f t="shared" ref="E27:E29" si="9">E22/$E$25</f>
        <v>0.16604293729580455</v>
      </c>
      <c r="F27" s="81">
        <f t="shared" ref="F27:F28" si="10">F22/$F$25</f>
        <v>8.1115178375728968E-3</v>
      </c>
      <c r="G27" s="81">
        <f>G22/$G$25</f>
        <v>0.25898780167454116</v>
      </c>
      <c r="H27" s="81">
        <f t="shared" ref="H27:H29" si="11">H22/$H$25</f>
        <v>0</v>
      </c>
      <c r="I27" s="81">
        <f t="shared" ref="I27:I29" si="12">I22/$I$25</f>
        <v>5.1918338613164382E-3</v>
      </c>
      <c r="J27" s="81">
        <f t="shared" ref="J27:J29" si="13">J22/$J$25</f>
        <v>0.39204661391615847</v>
      </c>
      <c r="K27" s="81">
        <f t="shared" ref="K27:K29" si="14">K22/$K$25</f>
        <v>0</v>
      </c>
      <c r="L27" s="81">
        <f t="shared" ref="L27:L29" si="15">L22/$L$25</f>
        <v>0</v>
      </c>
      <c r="M27" s="81">
        <f t="shared" ref="M27:M29" si="16">M22/$M$25</f>
        <v>2.5754775107825013E-2</v>
      </c>
      <c r="N27" s="81">
        <f t="shared" ref="N27:N29" si="17">N22/$N$25</f>
        <v>0.23680177015002257</v>
      </c>
      <c r="O27" s="81">
        <f t="shared" ref="O27:O29" si="18">O22/$O$25</f>
        <v>0.46479103474580885</v>
      </c>
      <c r="P27" s="81">
        <f t="shared" ref="P27:P29" si="19">P22/$P$25</f>
        <v>0.17270811635623801</v>
      </c>
      <c r="Q27" s="81">
        <f>Q22/$Q$25</f>
        <v>9.5618031599825501E-2</v>
      </c>
    </row>
    <row r="28" spans="1:18" x14ac:dyDescent="0.3">
      <c r="A28" s="64" t="s">
        <v>727</v>
      </c>
      <c r="B28" s="81">
        <f t="shared" si="7"/>
        <v>0.1208825357364823</v>
      </c>
      <c r="C28" s="81">
        <f t="shared" ref="C28:C29" si="20">C23/$C$25</f>
        <v>0</v>
      </c>
      <c r="D28" s="81">
        <f t="shared" si="8"/>
        <v>0</v>
      </c>
      <c r="E28" s="81">
        <f t="shared" si="9"/>
        <v>5.9855155423342542E-3</v>
      </c>
      <c r="F28" s="81">
        <f t="shared" si="10"/>
        <v>0.36933293983842547</v>
      </c>
      <c r="G28" s="81">
        <f>G23/$G$25</f>
        <v>0.1778876214930277</v>
      </c>
      <c r="H28" s="81">
        <f t="shared" si="11"/>
        <v>0.29189011710627116</v>
      </c>
      <c r="I28" s="81">
        <f t="shared" si="12"/>
        <v>7.9373460049278421E-2</v>
      </c>
      <c r="J28" s="81">
        <f t="shared" si="13"/>
        <v>0.30682204638719479</v>
      </c>
      <c r="K28" s="81">
        <f t="shared" si="14"/>
        <v>0.61550276766135026</v>
      </c>
      <c r="L28" s="81">
        <f t="shared" si="15"/>
        <v>0.17024933089167488</v>
      </c>
      <c r="M28" s="81">
        <f t="shared" si="16"/>
        <v>0.61466420209488604</v>
      </c>
      <c r="N28" s="81">
        <f t="shared" si="17"/>
        <v>0.27944082365512768</v>
      </c>
      <c r="O28" s="81">
        <f t="shared" si="18"/>
        <v>9.3902682674319338E-2</v>
      </c>
      <c r="P28" s="81">
        <f t="shared" si="19"/>
        <v>0.65596919127085995</v>
      </c>
      <c r="Q28" s="81">
        <f>Q23/$Q$25</f>
        <v>0.8817907467291527</v>
      </c>
    </row>
    <row r="29" spans="1:18" x14ac:dyDescent="0.3">
      <c r="A29" s="64" t="s">
        <v>729</v>
      </c>
      <c r="B29" s="81">
        <f t="shared" si="7"/>
        <v>0.58561218147917971</v>
      </c>
      <c r="C29" s="81">
        <f t="shared" si="20"/>
        <v>6.3030688854519648E-4</v>
      </c>
      <c r="D29" s="81">
        <f t="shared" si="8"/>
        <v>2.4916339298705081E-2</v>
      </c>
      <c r="E29" s="81">
        <f t="shared" si="9"/>
        <v>3.1479075601225849E-2</v>
      </c>
      <c r="F29" s="81">
        <f>F24/$F$25</f>
        <v>0.51637577383017241</v>
      </c>
      <c r="G29" s="81">
        <f>G24/$G$25</f>
        <v>4.5026879233988085E-2</v>
      </c>
      <c r="H29" s="81">
        <f t="shared" si="11"/>
        <v>0</v>
      </c>
      <c r="I29" s="81">
        <f t="shared" si="12"/>
        <v>1.1263639563533967E-2</v>
      </c>
      <c r="J29" s="81">
        <f t="shared" si="13"/>
        <v>0</v>
      </c>
      <c r="K29" s="81">
        <f t="shared" si="14"/>
        <v>0.30284880744225584</v>
      </c>
      <c r="L29" s="81">
        <f t="shared" si="15"/>
        <v>6.7756021974926042E-2</v>
      </c>
      <c r="M29" s="81">
        <f t="shared" si="16"/>
        <v>8.4411583487369064E-3</v>
      </c>
      <c r="N29" s="81">
        <f t="shared" si="17"/>
        <v>0.16278970535462398</v>
      </c>
      <c r="O29" s="81">
        <f t="shared" si="18"/>
        <v>4.4444848066549206E-2</v>
      </c>
      <c r="P29" s="81">
        <f t="shared" si="19"/>
        <v>3.6331048514060111E-3</v>
      </c>
      <c r="Q29" s="81">
        <f>Q24/$Q$25</f>
        <v>2.2591221671021799E-2</v>
      </c>
    </row>
  </sheetData>
  <sortState xmlns:xlrd2="http://schemas.microsoft.com/office/spreadsheetml/2017/richdata2" ref="A2:R14">
    <sortCondition ref="A1:A14"/>
  </sortState>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9C00-603A-4121-8090-66B44A47DAB0}">
  <dimension ref="A1:S162"/>
  <sheetViews>
    <sheetView zoomScaleNormal="100" workbookViewId="0">
      <pane ySplit="1" topLeftCell="A145" activePane="bottomLeft" state="frozen"/>
      <selection pane="bottomLeft" activeCell="E161" sqref="E161"/>
    </sheetView>
  </sheetViews>
  <sheetFormatPr defaultRowHeight="15.6" x14ac:dyDescent="0.3"/>
  <cols>
    <col min="1" max="1" width="10.296875" bestFit="1" customWidth="1"/>
    <col min="2" max="2" width="54.3984375" bestFit="1" customWidth="1"/>
    <col min="3" max="3" width="26.09765625" bestFit="1" customWidth="1"/>
    <col min="4" max="4" width="23.796875" bestFit="1" customWidth="1"/>
    <col min="5" max="5" width="22.296875" bestFit="1" customWidth="1"/>
    <col min="6" max="7" width="23.5" bestFit="1" customWidth="1"/>
    <col min="8" max="8" width="10.3984375" bestFit="1" customWidth="1"/>
    <col min="9" max="18" width="4.8984375" bestFit="1" customWidth="1"/>
    <col min="19" max="19" width="5.8984375" bestFit="1" customWidth="1"/>
  </cols>
  <sheetData>
    <row r="1" spans="1:19" x14ac:dyDescent="0.3">
      <c r="A1" s="76" t="s">
        <v>731</v>
      </c>
      <c r="B1" s="76" t="s">
        <v>732</v>
      </c>
      <c r="C1" s="76">
        <v>2008</v>
      </c>
      <c r="D1" s="76">
        <v>2009</v>
      </c>
      <c r="E1" s="76">
        <v>2010</v>
      </c>
      <c r="F1" s="76">
        <v>2011</v>
      </c>
      <c r="G1" s="76">
        <v>2012</v>
      </c>
      <c r="H1" s="76">
        <v>2013</v>
      </c>
      <c r="I1" s="76">
        <v>2014</v>
      </c>
      <c r="J1" s="76">
        <v>2015</v>
      </c>
      <c r="K1" s="76">
        <v>2016</v>
      </c>
      <c r="L1" s="76">
        <v>2017</v>
      </c>
      <c r="M1" s="76">
        <v>2018</v>
      </c>
      <c r="N1" s="76">
        <v>2019</v>
      </c>
      <c r="O1" s="76">
        <v>2020</v>
      </c>
      <c r="P1" s="76">
        <v>2021</v>
      </c>
      <c r="Q1" s="76">
        <v>2022</v>
      </c>
      <c r="R1" s="76">
        <v>2023</v>
      </c>
      <c r="S1" s="74" t="s">
        <v>708</v>
      </c>
    </row>
    <row r="2" spans="1:19" x14ac:dyDescent="0.3">
      <c r="A2" s="85">
        <v>1</v>
      </c>
      <c r="B2" s="88" t="s">
        <v>730</v>
      </c>
      <c r="C2" s="87">
        <f>SUM(C3:C8)</f>
        <v>0</v>
      </c>
      <c r="D2" s="87">
        <f t="shared" ref="D2:R2" si="0">SUM(D3:D8)</f>
        <v>0</v>
      </c>
      <c r="E2" s="87">
        <f t="shared" si="0"/>
        <v>202</v>
      </c>
      <c r="F2" s="87">
        <f t="shared" si="0"/>
        <v>198.91</v>
      </c>
      <c r="G2" s="87">
        <f t="shared" si="0"/>
        <v>29.5</v>
      </c>
      <c r="H2" s="87">
        <f t="shared" si="0"/>
        <v>0</v>
      </c>
      <c r="I2" s="87">
        <f t="shared" si="0"/>
        <v>346</v>
      </c>
      <c r="J2" s="87">
        <f t="shared" si="0"/>
        <v>309.5</v>
      </c>
      <c r="K2" s="87">
        <f t="shared" si="0"/>
        <v>31.429999999999996</v>
      </c>
      <c r="L2" s="87">
        <f t="shared" si="0"/>
        <v>97.5</v>
      </c>
      <c r="M2" s="87">
        <f t="shared" si="0"/>
        <v>938.4</v>
      </c>
      <c r="N2" s="87">
        <f t="shared" si="0"/>
        <v>135</v>
      </c>
      <c r="O2" s="87">
        <f t="shared" si="0"/>
        <v>53.66</v>
      </c>
      <c r="P2" s="87">
        <f t="shared" si="0"/>
        <v>0</v>
      </c>
      <c r="Q2" s="87">
        <f t="shared" si="0"/>
        <v>2</v>
      </c>
      <c r="R2" s="87">
        <f t="shared" si="0"/>
        <v>0</v>
      </c>
      <c r="S2" s="87">
        <f>SUM(C2:R2)</f>
        <v>2343.8999999999996</v>
      </c>
    </row>
    <row r="3" spans="1:19" x14ac:dyDescent="0.3">
      <c r="B3" s="83" t="s">
        <v>27</v>
      </c>
      <c r="C3" s="67"/>
      <c r="D3" s="67"/>
      <c r="E3" s="67">
        <v>202</v>
      </c>
      <c r="F3" s="67">
        <v>176.12</v>
      </c>
      <c r="G3" s="67">
        <v>29.5</v>
      </c>
      <c r="H3" s="67"/>
      <c r="I3" s="67">
        <v>46</v>
      </c>
      <c r="J3" s="67">
        <v>309.5</v>
      </c>
      <c r="K3" s="67">
        <v>18.13</v>
      </c>
      <c r="L3" s="67">
        <v>15.5</v>
      </c>
      <c r="M3" s="67"/>
      <c r="N3" s="67"/>
      <c r="O3" s="67"/>
      <c r="P3" s="67"/>
      <c r="Q3" s="67"/>
      <c r="R3" s="67"/>
      <c r="S3" s="82"/>
    </row>
    <row r="4" spans="1:19" x14ac:dyDescent="0.3">
      <c r="B4" s="83" t="s">
        <v>204</v>
      </c>
      <c r="C4" s="67"/>
      <c r="D4" s="67"/>
      <c r="E4" s="67"/>
      <c r="F4" s="67"/>
      <c r="G4" s="67"/>
      <c r="H4" s="67"/>
      <c r="I4" s="67"/>
      <c r="J4" s="67"/>
      <c r="K4" s="67">
        <v>12.1</v>
      </c>
      <c r="L4" s="67">
        <v>82</v>
      </c>
      <c r="M4" s="67"/>
      <c r="N4" s="67"/>
      <c r="O4" s="67">
        <v>2.66</v>
      </c>
      <c r="P4" s="67"/>
      <c r="Q4" s="67"/>
      <c r="R4" s="67"/>
      <c r="S4" s="82"/>
    </row>
    <row r="5" spans="1:19" x14ac:dyDescent="0.3">
      <c r="B5" s="83" t="s">
        <v>293</v>
      </c>
      <c r="C5" s="67"/>
      <c r="D5" s="67"/>
      <c r="E5" s="67"/>
      <c r="F5" s="67">
        <v>22.79</v>
      </c>
      <c r="G5" s="67"/>
      <c r="H5" s="67"/>
      <c r="I5" s="67"/>
      <c r="J5" s="67"/>
      <c r="K5" s="67">
        <v>1.2</v>
      </c>
      <c r="L5" s="67"/>
      <c r="M5" s="67"/>
      <c r="N5" s="67">
        <v>15</v>
      </c>
      <c r="O5" s="67">
        <v>41</v>
      </c>
      <c r="P5" s="67"/>
      <c r="Q5" s="67">
        <v>2</v>
      </c>
      <c r="R5" s="67"/>
      <c r="S5" s="82"/>
    </row>
    <row r="6" spans="1:19" x14ac:dyDescent="0.3">
      <c r="B6" s="83" t="s">
        <v>364</v>
      </c>
      <c r="C6" s="67"/>
      <c r="D6" s="67"/>
      <c r="E6" s="67"/>
      <c r="F6" s="67"/>
      <c r="G6" s="67"/>
      <c r="H6" s="67"/>
      <c r="I6" s="67"/>
      <c r="J6" s="67"/>
      <c r="K6" s="67"/>
      <c r="L6" s="67"/>
      <c r="M6" s="67"/>
      <c r="N6" s="67"/>
      <c r="O6" s="67">
        <v>10</v>
      </c>
      <c r="P6" s="67"/>
      <c r="Q6" s="67"/>
      <c r="R6" s="67"/>
      <c r="S6" s="82"/>
    </row>
    <row r="7" spans="1:19" x14ac:dyDescent="0.3">
      <c r="B7" s="83" t="s">
        <v>446</v>
      </c>
      <c r="C7" s="67"/>
      <c r="D7" s="67"/>
      <c r="E7" s="67"/>
      <c r="F7" s="67"/>
      <c r="G7" s="67"/>
      <c r="H7" s="67"/>
      <c r="I7" s="67"/>
      <c r="J7" s="67"/>
      <c r="K7" s="67"/>
      <c r="L7" s="67"/>
      <c r="M7" s="67"/>
      <c r="N7" s="67"/>
      <c r="O7" s="67"/>
      <c r="P7" s="67"/>
      <c r="Q7" s="67"/>
      <c r="R7" s="67"/>
      <c r="S7" s="82"/>
    </row>
    <row r="8" spans="1:19" x14ac:dyDescent="0.3">
      <c r="B8" s="83" t="s">
        <v>467</v>
      </c>
      <c r="C8" s="67"/>
      <c r="D8" s="67"/>
      <c r="E8" s="67"/>
      <c r="F8" s="67"/>
      <c r="G8" s="67"/>
      <c r="H8" s="67"/>
      <c r="I8" s="67">
        <v>300</v>
      </c>
      <c r="J8" s="67"/>
      <c r="K8" s="67"/>
      <c r="L8" s="67"/>
      <c r="M8" s="67">
        <v>938.4</v>
      </c>
      <c r="N8" s="67">
        <v>120</v>
      </c>
      <c r="O8" s="67"/>
      <c r="P8" s="67"/>
      <c r="Q8" s="67"/>
      <c r="R8" s="67"/>
      <c r="S8" s="82"/>
    </row>
    <row r="9" spans="1:19" x14ac:dyDescent="0.3">
      <c r="A9" s="85">
        <v>2</v>
      </c>
      <c r="B9" s="88" t="s">
        <v>582</v>
      </c>
      <c r="C9" s="87">
        <f>SUM(C10:C15)</f>
        <v>0</v>
      </c>
      <c r="D9" s="87">
        <f t="shared" ref="D9:R9" si="1">SUM(D10:D15)</f>
        <v>32.463000000000001</v>
      </c>
      <c r="E9" s="87">
        <f t="shared" si="1"/>
        <v>0</v>
      </c>
      <c r="F9" s="87">
        <f t="shared" si="1"/>
        <v>46.202999999999996</v>
      </c>
      <c r="G9" s="87">
        <f t="shared" si="1"/>
        <v>0</v>
      </c>
      <c r="H9" s="87">
        <f t="shared" si="1"/>
        <v>69.3</v>
      </c>
      <c r="I9" s="87">
        <f t="shared" si="1"/>
        <v>0</v>
      </c>
      <c r="J9" s="87">
        <f t="shared" si="1"/>
        <v>0</v>
      </c>
      <c r="K9" s="87">
        <f t="shared" si="1"/>
        <v>0</v>
      </c>
      <c r="L9" s="87">
        <f t="shared" si="1"/>
        <v>0</v>
      </c>
      <c r="M9" s="87">
        <f t="shared" si="1"/>
        <v>0</v>
      </c>
      <c r="N9" s="87">
        <f t="shared" si="1"/>
        <v>0</v>
      </c>
      <c r="O9" s="87">
        <f t="shared" si="1"/>
        <v>0</v>
      </c>
      <c r="P9" s="87">
        <f t="shared" si="1"/>
        <v>0</v>
      </c>
      <c r="Q9" s="87">
        <f t="shared" si="1"/>
        <v>371.8</v>
      </c>
      <c r="R9" s="87">
        <f t="shared" si="1"/>
        <v>0</v>
      </c>
      <c r="S9" s="87">
        <f>SUM(C9:R9)</f>
        <v>519.76600000000008</v>
      </c>
    </row>
    <row r="10" spans="1:19" x14ac:dyDescent="0.3">
      <c r="B10" s="83" t="s">
        <v>27</v>
      </c>
      <c r="C10" s="67"/>
      <c r="D10" s="67">
        <v>32.463000000000001</v>
      </c>
      <c r="E10" s="67"/>
      <c r="F10" s="67"/>
      <c r="G10" s="67"/>
      <c r="H10" s="67">
        <v>69.3</v>
      </c>
      <c r="I10" s="67"/>
      <c r="J10" s="67"/>
      <c r="K10" s="67"/>
      <c r="L10" s="67"/>
      <c r="M10" s="67"/>
      <c r="N10" s="67"/>
      <c r="O10" s="67"/>
      <c r="P10" s="67"/>
      <c r="Q10" s="67"/>
      <c r="R10" s="67"/>
      <c r="S10" s="82"/>
    </row>
    <row r="11" spans="1:19" x14ac:dyDescent="0.3">
      <c r="B11" s="83" t="s">
        <v>204</v>
      </c>
      <c r="C11" s="67"/>
      <c r="D11" s="67"/>
      <c r="E11" s="67"/>
      <c r="F11" s="67"/>
      <c r="G11" s="67"/>
      <c r="H11" s="67"/>
      <c r="I11" s="67"/>
      <c r="J11" s="67"/>
      <c r="K11" s="67"/>
      <c r="L11" s="67"/>
      <c r="M11" s="67"/>
      <c r="N11" s="67"/>
      <c r="O11" s="67"/>
      <c r="P11" s="67"/>
      <c r="Q11" s="67"/>
      <c r="R11" s="67"/>
      <c r="S11" s="82"/>
    </row>
    <row r="12" spans="1:19" x14ac:dyDescent="0.3">
      <c r="B12" s="83" t="s">
        <v>293</v>
      </c>
      <c r="C12" s="67"/>
      <c r="D12" s="67"/>
      <c r="E12" s="67"/>
      <c r="F12" s="67"/>
      <c r="G12" s="67"/>
      <c r="H12" s="67"/>
      <c r="I12" s="67"/>
      <c r="J12" s="67"/>
      <c r="K12" s="67"/>
      <c r="L12" s="67"/>
      <c r="M12" s="67"/>
      <c r="N12" s="67"/>
      <c r="O12" s="67"/>
      <c r="P12" s="67"/>
      <c r="Q12" s="67"/>
      <c r="R12" s="67"/>
      <c r="S12" s="82"/>
    </row>
    <row r="13" spans="1:19" x14ac:dyDescent="0.3">
      <c r="B13" s="83" t="s">
        <v>364</v>
      </c>
      <c r="C13" s="67"/>
      <c r="D13" s="67"/>
      <c r="E13" s="67"/>
      <c r="F13" s="67"/>
      <c r="G13" s="67"/>
      <c r="H13" s="67"/>
      <c r="I13" s="67"/>
      <c r="J13" s="67"/>
      <c r="K13" s="67"/>
      <c r="L13" s="67"/>
      <c r="M13" s="67"/>
      <c r="N13" s="67"/>
      <c r="O13" s="67"/>
      <c r="P13" s="67"/>
      <c r="Q13" s="67"/>
      <c r="R13" s="67"/>
      <c r="S13" s="82"/>
    </row>
    <row r="14" spans="1:19" x14ac:dyDescent="0.3">
      <c r="B14" s="83" t="s">
        <v>446</v>
      </c>
      <c r="C14" s="67"/>
      <c r="D14" s="67"/>
      <c r="E14" s="67"/>
      <c r="F14" s="67">
        <v>46.202999999999996</v>
      </c>
      <c r="G14" s="67"/>
      <c r="H14" s="67"/>
      <c r="I14" s="67"/>
      <c r="J14" s="67"/>
      <c r="K14" s="67"/>
      <c r="L14" s="67"/>
      <c r="M14" s="67"/>
      <c r="N14" s="67"/>
      <c r="O14" s="67"/>
      <c r="P14" s="67"/>
      <c r="Q14" s="67"/>
      <c r="R14" s="67"/>
      <c r="S14" s="82"/>
    </row>
    <row r="15" spans="1:19" x14ac:dyDescent="0.3">
      <c r="B15" s="83" t="s">
        <v>467</v>
      </c>
      <c r="C15" s="67"/>
      <c r="D15" s="67"/>
      <c r="E15" s="67"/>
      <c r="F15" s="67"/>
      <c r="G15" s="67"/>
      <c r="H15" s="67"/>
      <c r="I15" s="67"/>
      <c r="J15" s="67"/>
      <c r="K15" s="67"/>
      <c r="L15" s="67"/>
      <c r="M15" s="67"/>
      <c r="N15" s="67"/>
      <c r="O15" s="67"/>
      <c r="P15" s="67"/>
      <c r="Q15" s="67">
        <v>371.8</v>
      </c>
      <c r="R15" s="67"/>
      <c r="S15" s="82"/>
    </row>
    <row r="16" spans="1:19" x14ac:dyDescent="0.3">
      <c r="A16" s="85">
        <v>3</v>
      </c>
      <c r="B16" s="88" t="s">
        <v>589</v>
      </c>
      <c r="C16" s="87">
        <f>SUM(C17:C22)</f>
        <v>188.9</v>
      </c>
      <c r="D16" s="87">
        <f t="shared" ref="D16:R16" si="2">SUM(D17:D22)</f>
        <v>75.599999999999994</v>
      </c>
      <c r="E16" s="87">
        <f t="shared" si="2"/>
        <v>515</v>
      </c>
      <c r="F16" s="87">
        <f t="shared" si="2"/>
        <v>730.3</v>
      </c>
      <c r="G16" s="87">
        <f t="shared" si="2"/>
        <v>0</v>
      </c>
      <c r="H16" s="87">
        <f t="shared" si="2"/>
        <v>1177.9000000000001</v>
      </c>
      <c r="I16" s="87">
        <f t="shared" si="2"/>
        <v>273.5</v>
      </c>
      <c r="J16" s="87">
        <f t="shared" si="2"/>
        <v>718</v>
      </c>
      <c r="K16" s="87">
        <f t="shared" si="2"/>
        <v>572.29999999999995</v>
      </c>
      <c r="L16" s="87">
        <f t="shared" si="2"/>
        <v>4.3</v>
      </c>
      <c r="M16" s="87">
        <f t="shared" si="2"/>
        <v>1034.3</v>
      </c>
      <c r="N16" s="87">
        <f t="shared" si="2"/>
        <v>434.9</v>
      </c>
      <c r="O16" s="87">
        <f t="shared" si="2"/>
        <v>988.5</v>
      </c>
      <c r="P16" s="87">
        <f t="shared" si="2"/>
        <v>864</v>
      </c>
      <c r="Q16" s="87">
        <f t="shared" si="2"/>
        <v>308.60000000000002</v>
      </c>
      <c r="R16" s="87">
        <f t="shared" si="2"/>
        <v>0</v>
      </c>
      <c r="S16" s="87">
        <f>SUM(C16:R16)</f>
        <v>7886.1</v>
      </c>
    </row>
    <row r="17" spans="1:19" x14ac:dyDescent="0.3">
      <c r="B17" s="83" t="s">
        <v>27</v>
      </c>
      <c r="C17" s="67"/>
      <c r="D17" s="67">
        <v>69</v>
      </c>
      <c r="E17" s="67">
        <v>272.3</v>
      </c>
      <c r="F17" s="67">
        <v>166</v>
      </c>
      <c r="G17" s="67"/>
      <c r="H17" s="67">
        <v>788.9</v>
      </c>
      <c r="I17" s="67">
        <v>22</v>
      </c>
      <c r="J17" s="67"/>
      <c r="K17" s="67">
        <v>180</v>
      </c>
      <c r="L17" s="67"/>
      <c r="M17" s="67">
        <v>174</v>
      </c>
      <c r="N17" s="67">
        <v>244</v>
      </c>
      <c r="O17" s="67">
        <v>75.8</v>
      </c>
      <c r="P17" s="67"/>
      <c r="Q17" s="67"/>
      <c r="R17" s="67"/>
      <c r="S17" s="82"/>
    </row>
    <row r="18" spans="1:19" x14ac:dyDescent="0.3">
      <c r="B18" s="83" t="s">
        <v>204</v>
      </c>
      <c r="C18" s="67">
        <v>26</v>
      </c>
      <c r="D18" s="67">
        <v>4</v>
      </c>
      <c r="E18" s="67">
        <v>70</v>
      </c>
      <c r="F18" s="67">
        <v>208</v>
      </c>
      <c r="G18" s="67"/>
      <c r="H18" s="67">
        <v>389</v>
      </c>
      <c r="I18" s="67">
        <v>110.5</v>
      </c>
      <c r="J18" s="67">
        <v>7</v>
      </c>
      <c r="K18" s="67"/>
      <c r="L18" s="67">
        <v>4.3</v>
      </c>
      <c r="M18" s="67">
        <v>5</v>
      </c>
      <c r="N18" s="67"/>
      <c r="O18" s="67"/>
      <c r="P18" s="67"/>
      <c r="Q18" s="67"/>
      <c r="R18" s="67"/>
      <c r="S18" s="82"/>
    </row>
    <row r="19" spans="1:19" x14ac:dyDescent="0.3">
      <c r="B19" s="83" t="s">
        <v>293</v>
      </c>
      <c r="C19" s="67"/>
      <c r="D19" s="67">
        <v>2.6</v>
      </c>
      <c r="E19" s="67">
        <v>1.7</v>
      </c>
      <c r="F19" s="67"/>
      <c r="G19" s="67"/>
      <c r="H19" s="67"/>
      <c r="I19" s="67">
        <v>2</v>
      </c>
      <c r="J19" s="67"/>
      <c r="K19" s="67"/>
      <c r="L19" s="67"/>
      <c r="M19" s="67">
        <v>14.6</v>
      </c>
      <c r="N19" s="67"/>
      <c r="O19" s="67">
        <v>103</v>
      </c>
      <c r="P19" s="67"/>
      <c r="Q19" s="67">
        <v>75.5</v>
      </c>
      <c r="R19" s="67"/>
      <c r="S19" s="82"/>
    </row>
    <row r="20" spans="1:19" x14ac:dyDescent="0.3">
      <c r="B20" s="83" t="s">
        <v>364</v>
      </c>
      <c r="C20" s="67">
        <v>34.5</v>
      </c>
      <c r="D20" s="67"/>
      <c r="E20" s="67">
        <v>171</v>
      </c>
      <c r="F20" s="67">
        <v>14.9</v>
      </c>
      <c r="G20" s="67"/>
      <c r="H20" s="67"/>
      <c r="I20" s="67">
        <v>139</v>
      </c>
      <c r="J20" s="67">
        <v>411</v>
      </c>
      <c r="K20" s="67"/>
      <c r="L20" s="67"/>
      <c r="M20" s="67">
        <v>83.2</v>
      </c>
      <c r="N20" s="67">
        <v>88.9</v>
      </c>
      <c r="O20" s="67">
        <v>711.7</v>
      </c>
      <c r="P20" s="67">
        <v>10</v>
      </c>
      <c r="Q20" s="67">
        <v>80</v>
      </c>
      <c r="R20" s="67"/>
      <c r="S20" s="82"/>
    </row>
    <row r="21" spans="1:19" x14ac:dyDescent="0.3">
      <c r="B21" s="83" t="s">
        <v>446</v>
      </c>
      <c r="C21" s="67"/>
      <c r="D21" s="67"/>
      <c r="E21" s="67"/>
      <c r="F21" s="67">
        <v>1.4000000000000001</v>
      </c>
      <c r="G21" s="67"/>
      <c r="H21" s="67"/>
      <c r="I21" s="67"/>
      <c r="J21" s="67"/>
      <c r="K21" s="67"/>
      <c r="L21" s="67"/>
      <c r="M21" s="67">
        <v>675</v>
      </c>
      <c r="N21" s="67"/>
      <c r="O21" s="67"/>
      <c r="P21" s="67"/>
      <c r="Q21" s="67"/>
      <c r="R21" s="67"/>
      <c r="S21" s="82"/>
    </row>
    <row r="22" spans="1:19" x14ac:dyDescent="0.3">
      <c r="B22" s="83" t="s">
        <v>467</v>
      </c>
      <c r="C22" s="67">
        <v>128.4</v>
      </c>
      <c r="D22" s="67"/>
      <c r="E22" s="67"/>
      <c r="F22" s="67">
        <v>340</v>
      </c>
      <c r="G22" s="67"/>
      <c r="H22" s="67"/>
      <c r="I22" s="67"/>
      <c r="J22" s="67">
        <v>300</v>
      </c>
      <c r="K22" s="67">
        <v>392.3</v>
      </c>
      <c r="L22" s="67"/>
      <c r="M22" s="67">
        <v>82.5</v>
      </c>
      <c r="N22" s="67">
        <v>102</v>
      </c>
      <c r="O22" s="67">
        <v>98</v>
      </c>
      <c r="P22" s="67">
        <v>854</v>
      </c>
      <c r="Q22" s="67">
        <v>153.1</v>
      </c>
      <c r="R22" s="67"/>
      <c r="S22" s="82"/>
    </row>
    <row r="23" spans="1:19" x14ac:dyDescent="0.3">
      <c r="A23" s="85">
        <v>4</v>
      </c>
      <c r="B23" s="88" t="s">
        <v>587</v>
      </c>
      <c r="C23" s="87">
        <f>SUM(C24:C29)</f>
        <v>0</v>
      </c>
      <c r="D23" s="87">
        <f t="shared" ref="D23:R23" si="3">SUM(D24:D29)</f>
        <v>0</v>
      </c>
      <c r="E23" s="87">
        <f t="shared" si="3"/>
        <v>0</v>
      </c>
      <c r="F23" s="87">
        <f t="shared" si="3"/>
        <v>0</v>
      </c>
      <c r="G23" s="87">
        <f t="shared" si="3"/>
        <v>32.022999999999996</v>
      </c>
      <c r="H23" s="87">
        <f t="shared" si="3"/>
        <v>0</v>
      </c>
      <c r="I23" s="87">
        <f t="shared" si="3"/>
        <v>27.5</v>
      </c>
      <c r="J23" s="87">
        <f t="shared" si="3"/>
        <v>0</v>
      </c>
      <c r="K23" s="87">
        <f t="shared" si="3"/>
        <v>60</v>
      </c>
      <c r="L23" s="87">
        <f t="shared" si="3"/>
        <v>11.84</v>
      </c>
      <c r="M23" s="87">
        <f t="shared" si="3"/>
        <v>0</v>
      </c>
      <c r="N23" s="87">
        <f t="shared" si="3"/>
        <v>0</v>
      </c>
      <c r="O23" s="87">
        <f t="shared" si="3"/>
        <v>13.376999999999999</v>
      </c>
      <c r="P23" s="87">
        <f t="shared" si="3"/>
        <v>0</v>
      </c>
      <c r="Q23" s="87">
        <f t="shared" si="3"/>
        <v>9.94</v>
      </c>
      <c r="R23" s="87">
        <f t="shared" si="3"/>
        <v>0</v>
      </c>
      <c r="S23" s="87">
        <f>SUM(C23:R23)</f>
        <v>154.68</v>
      </c>
    </row>
    <row r="24" spans="1:19" x14ac:dyDescent="0.3">
      <c r="B24" s="83" t="s">
        <v>27</v>
      </c>
      <c r="C24" s="67"/>
      <c r="D24" s="67"/>
      <c r="E24" s="67"/>
      <c r="F24" s="67"/>
      <c r="G24" s="67">
        <v>32.022999999999996</v>
      </c>
      <c r="H24" s="67"/>
      <c r="I24" s="67">
        <v>27.5</v>
      </c>
      <c r="J24" s="67"/>
      <c r="K24" s="67">
        <v>60</v>
      </c>
      <c r="L24" s="67"/>
      <c r="M24" s="67"/>
      <c r="N24" s="67"/>
      <c r="O24" s="67">
        <v>13.376999999999999</v>
      </c>
      <c r="P24" s="67"/>
      <c r="Q24" s="67">
        <v>9.94</v>
      </c>
      <c r="R24" s="67"/>
      <c r="S24" s="82"/>
    </row>
    <row r="25" spans="1:19" x14ac:dyDescent="0.3">
      <c r="B25" s="83" t="s">
        <v>204</v>
      </c>
      <c r="C25" s="67"/>
      <c r="D25" s="67"/>
      <c r="E25" s="67"/>
      <c r="F25" s="67"/>
      <c r="G25" s="67"/>
      <c r="H25" s="67"/>
      <c r="I25" s="67"/>
      <c r="J25" s="67"/>
      <c r="K25" s="67"/>
      <c r="L25" s="67">
        <v>11.84</v>
      </c>
      <c r="M25" s="67"/>
      <c r="N25" s="67"/>
      <c r="O25" s="67"/>
      <c r="P25" s="67"/>
      <c r="Q25" s="67"/>
      <c r="R25" s="67"/>
      <c r="S25" s="82"/>
    </row>
    <row r="26" spans="1:19" x14ac:dyDescent="0.3">
      <c r="B26" s="83" t="s">
        <v>293</v>
      </c>
      <c r="C26" s="67"/>
      <c r="D26" s="67"/>
      <c r="E26" s="67"/>
      <c r="F26" s="67"/>
      <c r="G26" s="67"/>
      <c r="H26" s="67"/>
      <c r="I26" s="67"/>
      <c r="J26" s="67"/>
      <c r="K26" s="67"/>
      <c r="L26" s="67"/>
      <c r="M26" s="67"/>
      <c r="N26" s="67"/>
      <c r="O26" s="67"/>
      <c r="P26" s="67"/>
      <c r="Q26" s="67"/>
      <c r="R26" s="67"/>
      <c r="S26" s="82"/>
    </row>
    <row r="27" spans="1:19" x14ac:dyDescent="0.3">
      <c r="B27" s="83" t="s">
        <v>364</v>
      </c>
      <c r="C27" s="67"/>
      <c r="D27" s="67"/>
      <c r="E27" s="67"/>
      <c r="F27" s="67"/>
      <c r="G27" s="67"/>
      <c r="H27" s="67"/>
      <c r="I27" s="67"/>
      <c r="J27" s="67"/>
      <c r="K27" s="67"/>
      <c r="L27" s="67"/>
      <c r="M27" s="67"/>
      <c r="N27" s="67"/>
      <c r="O27" s="67"/>
      <c r="P27" s="67"/>
      <c r="Q27" s="67"/>
      <c r="R27" s="67"/>
      <c r="S27" s="82"/>
    </row>
    <row r="28" spans="1:19" x14ac:dyDescent="0.3">
      <c r="B28" s="83" t="s">
        <v>446</v>
      </c>
      <c r="C28" s="67"/>
      <c r="D28" s="67"/>
      <c r="E28" s="67"/>
      <c r="F28" s="67"/>
      <c r="G28" s="67"/>
      <c r="H28" s="67"/>
      <c r="I28" s="67"/>
      <c r="J28" s="67"/>
      <c r="K28" s="67"/>
      <c r="L28" s="67"/>
      <c r="M28" s="67"/>
      <c r="N28" s="67"/>
      <c r="O28" s="67"/>
      <c r="P28" s="67"/>
      <c r="Q28" s="67"/>
      <c r="R28" s="67"/>
      <c r="S28" s="82"/>
    </row>
    <row r="29" spans="1:19" x14ac:dyDescent="0.3">
      <c r="B29" s="83" t="s">
        <v>467</v>
      </c>
      <c r="C29" s="67"/>
      <c r="D29" s="67"/>
      <c r="E29" s="67"/>
      <c r="F29" s="67"/>
      <c r="G29" s="67"/>
      <c r="H29" s="67"/>
      <c r="I29" s="67"/>
      <c r="J29" s="67"/>
      <c r="K29" s="67"/>
      <c r="L29" s="67"/>
      <c r="M29" s="67"/>
      <c r="N29" s="67"/>
      <c r="O29" s="67"/>
      <c r="P29" s="67"/>
      <c r="Q29" s="67"/>
      <c r="R29" s="67"/>
      <c r="S29" s="82"/>
    </row>
    <row r="30" spans="1:19" x14ac:dyDescent="0.3">
      <c r="A30" s="85">
        <v>5</v>
      </c>
      <c r="B30" s="88" t="s">
        <v>607</v>
      </c>
      <c r="C30" s="87">
        <f>SUM(C31:C36)</f>
        <v>0</v>
      </c>
      <c r="D30" s="87">
        <f t="shared" ref="D30:R30" si="4">SUM(D31:D36)</f>
        <v>0</v>
      </c>
      <c r="E30" s="87">
        <f t="shared" si="4"/>
        <v>682.6</v>
      </c>
      <c r="F30" s="87">
        <f t="shared" si="4"/>
        <v>0</v>
      </c>
      <c r="G30" s="87">
        <f t="shared" si="4"/>
        <v>0</v>
      </c>
      <c r="H30" s="87">
        <f t="shared" si="4"/>
        <v>153.13</v>
      </c>
      <c r="I30" s="87">
        <f t="shared" si="4"/>
        <v>0</v>
      </c>
      <c r="J30" s="87">
        <f t="shared" si="4"/>
        <v>0</v>
      </c>
      <c r="K30" s="87">
        <f t="shared" si="4"/>
        <v>0</v>
      </c>
      <c r="L30" s="87">
        <f t="shared" si="4"/>
        <v>0</v>
      </c>
      <c r="M30" s="87">
        <f t="shared" si="4"/>
        <v>732</v>
      </c>
      <c r="N30" s="87">
        <f t="shared" si="4"/>
        <v>0</v>
      </c>
      <c r="O30" s="87">
        <f t="shared" si="4"/>
        <v>0</v>
      </c>
      <c r="P30" s="87">
        <f t="shared" si="4"/>
        <v>0</v>
      </c>
      <c r="Q30" s="87">
        <f t="shared" si="4"/>
        <v>0</v>
      </c>
      <c r="R30" s="87">
        <f t="shared" si="4"/>
        <v>0</v>
      </c>
      <c r="S30" s="87">
        <f>SUM(C30:R30)</f>
        <v>1567.73</v>
      </c>
    </row>
    <row r="31" spans="1:19" x14ac:dyDescent="0.3">
      <c r="B31" s="83" t="s">
        <v>27</v>
      </c>
      <c r="C31" s="67"/>
      <c r="D31" s="67"/>
      <c r="E31" s="67"/>
      <c r="F31" s="67"/>
      <c r="G31" s="67"/>
      <c r="H31" s="67"/>
      <c r="I31" s="67"/>
      <c r="J31" s="67"/>
      <c r="K31" s="67"/>
      <c r="L31" s="67"/>
      <c r="M31" s="67"/>
      <c r="N31" s="67"/>
      <c r="O31" s="67"/>
      <c r="P31" s="67"/>
      <c r="Q31" s="67"/>
      <c r="R31" s="67"/>
      <c r="S31" s="82"/>
    </row>
    <row r="32" spans="1:19" x14ac:dyDescent="0.3">
      <c r="B32" s="83" t="s">
        <v>204</v>
      </c>
      <c r="C32" s="67"/>
      <c r="D32" s="67"/>
      <c r="E32" s="67"/>
      <c r="F32" s="67"/>
      <c r="G32" s="67"/>
      <c r="H32" s="67"/>
      <c r="I32" s="67"/>
      <c r="J32" s="67"/>
      <c r="K32" s="67"/>
      <c r="L32" s="67"/>
      <c r="M32" s="67"/>
      <c r="N32" s="67"/>
      <c r="O32" s="67"/>
      <c r="P32" s="67"/>
      <c r="Q32" s="67"/>
      <c r="R32" s="67"/>
      <c r="S32" s="82"/>
    </row>
    <row r="33" spans="1:19" x14ac:dyDescent="0.3">
      <c r="B33" s="83" t="s">
        <v>293</v>
      </c>
      <c r="C33" s="67"/>
      <c r="D33" s="67"/>
      <c r="E33" s="67"/>
      <c r="F33" s="67"/>
      <c r="G33" s="67"/>
      <c r="H33" s="67"/>
      <c r="I33" s="67"/>
      <c r="J33" s="67"/>
      <c r="K33" s="67"/>
      <c r="L33" s="67"/>
      <c r="M33" s="67"/>
      <c r="N33" s="67"/>
      <c r="O33" s="67"/>
      <c r="P33" s="67"/>
      <c r="Q33" s="67"/>
      <c r="R33" s="67"/>
      <c r="S33" s="82"/>
    </row>
    <row r="34" spans="1:19" x14ac:dyDescent="0.3">
      <c r="B34" s="83" t="s">
        <v>364</v>
      </c>
      <c r="C34" s="67"/>
      <c r="D34" s="67"/>
      <c r="E34" s="67"/>
      <c r="F34" s="67"/>
      <c r="G34" s="67"/>
      <c r="H34" s="67"/>
      <c r="I34" s="67"/>
      <c r="J34" s="67"/>
      <c r="K34" s="67"/>
      <c r="L34" s="67"/>
      <c r="M34" s="67"/>
      <c r="N34" s="67"/>
      <c r="O34" s="67"/>
      <c r="P34" s="67"/>
      <c r="Q34" s="67"/>
      <c r="R34" s="67"/>
      <c r="S34" s="82"/>
    </row>
    <row r="35" spans="1:19" x14ac:dyDescent="0.3">
      <c r="B35" s="83" t="s">
        <v>446</v>
      </c>
      <c r="C35" s="67"/>
      <c r="D35" s="67"/>
      <c r="E35" s="67"/>
      <c r="F35" s="67"/>
      <c r="G35" s="67"/>
      <c r="H35" s="67"/>
      <c r="I35" s="67"/>
      <c r="J35" s="67"/>
      <c r="K35" s="67"/>
      <c r="L35" s="67"/>
      <c r="M35" s="67"/>
      <c r="N35" s="67"/>
      <c r="O35" s="67"/>
      <c r="P35" s="67"/>
      <c r="Q35" s="67"/>
      <c r="R35" s="67"/>
      <c r="S35" s="82"/>
    </row>
    <row r="36" spans="1:19" x14ac:dyDescent="0.3">
      <c r="B36" s="83" t="s">
        <v>467</v>
      </c>
      <c r="C36" s="67"/>
      <c r="D36" s="67"/>
      <c r="E36" s="67">
        <v>682.6</v>
      </c>
      <c r="F36" s="67"/>
      <c r="G36" s="67"/>
      <c r="H36" s="67">
        <v>153.13</v>
      </c>
      <c r="I36" s="67"/>
      <c r="J36" s="67"/>
      <c r="K36" s="67"/>
      <c r="L36" s="67"/>
      <c r="M36" s="67">
        <v>732</v>
      </c>
      <c r="N36" s="67"/>
      <c r="O36" s="67"/>
      <c r="P36" s="67"/>
      <c r="Q36" s="67"/>
      <c r="R36" s="67"/>
      <c r="S36" s="82"/>
    </row>
    <row r="37" spans="1:19" x14ac:dyDescent="0.3">
      <c r="A37" s="85">
        <v>6</v>
      </c>
      <c r="B37" s="86" t="s">
        <v>593</v>
      </c>
      <c r="C37" s="87">
        <f>SUM(C38:C43)</f>
        <v>376.9</v>
      </c>
      <c r="D37" s="87">
        <f t="shared" ref="D37:R37" si="5">SUM(D38:D43)</f>
        <v>4.75</v>
      </c>
      <c r="E37" s="87">
        <f t="shared" si="5"/>
        <v>68.5</v>
      </c>
      <c r="F37" s="87">
        <f>SUM(F39:F43)</f>
        <v>29.55</v>
      </c>
      <c r="G37" s="87">
        <f t="shared" si="5"/>
        <v>299.19</v>
      </c>
      <c r="H37" s="87">
        <f t="shared" si="5"/>
        <v>121.66</v>
      </c>
      <c r="I37" s="87">
        <f t="shared" si="5"/>
        <v>0</v>
      </c>
      <c r="J37" s="87">
        <f t="shared" si="5"/>
        <v>12.785</v>
      </c>
      <c r="K37" s="87">
        <f t="shared" si="5"/>
        <v>0.35</v>
      </c>
      <c r="L37" s="87">
        <f t="shared" si="5"/>
        <v>55.4</v>
      </c>
      <c r="M37" s="87">
        <f t="shared" si="5"/>
        <v>240.5</v>
      </c>
      <c r="N37" s="87">
        <f t="shared" si="5"/>
        <v>13.725</v>
      </c>
      <c r="O37" s="87">
        <f t="shared" si="5"/>
        <v>225.25</v>
      </c>
      <c r="P37" s="87">
        <f t="shared" si="5"/>
        <v>97.88</v>
      </c>
      <c r="Q37" s="87">
        <f>SUM(Q39:Q43)</f>
        <v>15</v>
      </c>
      <c r="R37" s="87">
        <f t="shared" si="5"/>
        <v>50</v>
      </c>
      <c r="S37" s="87">
        <f>SUM(C37:R37)</f>
        <v>1611.44</v>
      </c>
    </row>
    <row r="38" spans="1:19" x14ac:dyDescent="0.3">
      <c r="B38" s="83" t="s">
        <v>27</v>
      </c>
      <c r="C38" s="67">
        <v>374.9</v>
      </c>
      <c r="D38" s="67"/>
      <c r="E38" s="67"/>
      <c r="G38" s="67"/>
      <c r="H38" s="67"/>
      <c r="I38" s="67"/>
      <c r="J38" s="67"/>
      <c r="K38" s="67"/>
      <c r="L38" s="67"/>
      <c r="M38" s="67"/>
      <c r="N38" s="67">
        <v>0.22500000000000001</v>
      </c>
      <c r="O38" s="67"/>
      <c r="P38" s="67">
        <v>97.88</v>
      </c>
      <c r="R38" s="67"/>
      <c r="S38" s="82"/>
    </row>
    <row r="39" spans="1:19" x14ac:dyDescent="0.3">
      <c r="B39" s="83" t="s">
        <v>204</v>
      </c>
      <c r="C39" s="67"/>
      <c r="D39" s="67">
        <v>4.2</v>
      </c>
      <c r="E39" s="67">
        <v>56</v>
      </c>
      <c r="F39" s="67"/>
      <c r="G39" s="67"/>
      <c r="H39" s="67"/>
      <c r="I39" s="67"/>
      <c r="J39" s="67">
        <v>6.6000000000000005</v>
      </c>
      <c r="K39" s="67"/>
      <c r="L39" s="67"/>
      <c r="M39" s="67"/>
      <c r="N39" s="67"/>
      <c r="O39" s="67"/>
      <c r="P39" s="67"/>
      <c r="Q39" s="67"/>
      <c r="R39" s="67"/>
      <c r="S39" s="82"/>
    </row>
    <row r="40" spans="1:19" x14ac:dyDescent="0.3">
      <c r="B40" s="83" t="s">
        <v>293</v>
      </c>
      <c r="C40" s="67">
        <v>2</v>
      </c>
      <c r="D40" s="67">
        <v>0.55000000000000004</v>
      </c>
      <c r="E40" s="67">
        <v>12.5</v>
      </c>
      <c r="F40" s="67"/>
      <c r="G40" s="67">
        <v>33.89</v>
      </c>
      <c r="H40" s="67"/>
      <c r="I40" s="67"/>
      <c r="J40" s="67"/>
      <c r="K40" s="67"/>
      <c r="L40" s="67">
        <v>55.4</v>
      </c>
      <c r="M40" s="67">
        <v>0.5</v>
      </c>
      <c r="N40" s="67">
        <v>13.5</v>
      </c>
      <c r="O40" s="67">
        <v>114.95</v>
      </c>
      <c r="P40" s="67"/>
      <c r="Q40" s="67"/>
      <c r="R40" s="67"/>
      <c r="S40" s="82"/>
    </row>
    <row r="41" spans="1:19" x14ac:dyDescent="0.3">
      <c r="B41" s="83" t="s">
        <v>364</v>
      </c>
      <c r="C41" s="67"/>
      <c r="D41" s="67"/>
      <c r="E41" s="67"/>
      <c r="F41" s="67">
        <v>29.55</v>
      </c>
      <c r="G41" s="67">
        <v>18</v>
      </c>
      <c r="H41" s="67">
        <v>1</v>
      </c>
      <c r="I41" s="67"/>
      <c r="J41" s="67"/>
      <c r="K41" s="67"/>
      <c r="L41" s="67"/>
      <c r="M41" s="67"/>
      <c r="N41" s="67"/>
      <c r="O41" s="67">
        <v>110.3</v>
      </c>
      <c r="P41" s="67"/>
      <c r="Q41" s="67"/>
      <c r="R41" s="67">
        <v>50</v>
      </c>
      <c r="S41" s="82"/>
    </row>
    <row r="42" spans="1:19" x14ac:dyDescent="0.3">
      <c r="B42" s="83" t="s">
        <v>446</v>
      </c>
      <c r="C42" s="67"/>
      <c r="D42" s="67"/>
      <c r="E42" s="67"/>
      <c r="F42" s="67"/>
      <c r="G42" s="67"/>
      <c r="H42" s="67"/>
      <c r="I42" s="67"/>
      <c r="J42" s="67">
        <v>6.1849999999999996</v>
      </c>
      <c r="K42" s="67">
        <v>0.35</v>
      </c>
      <c r="L42" s="67"/>
      <c r="M42" s="67"/>
      <c r="N42" s="67"/>
      <c r="O42" s="67"/>
      <c r="P42" s="67"/>
      <c r="Q42" s="67"/>
      <c r="R42" s="67"/>
      <c r="S42" s="82"/>
    </row>
    <row r="43" spans="1:19" x14ac:dyDescent="0.3">
      <c r="B43" s="83" t="s">
        <v>467</v>
      </c>
      <c r="C43" s="67"/>
      <c r="D43" s="67"/>
      <c r="E43" s="67"/>
      <c r="F43" s="67"/>
      <c r="G43" s="67">
        <v>247.3</v>
      </c>
      <c r="H43" s="67">
        <v>120.66</v>
      </c>
      <c r="I43" s="67"/>
      <c r="J43" s="67"/>
      <c r="K43" s="67"/>
      <c r="L43" s="67"/>
      <c r="M43" s="67">
        <v>240</v>
      </c>
      <c r="N43" s="67"/>
      <c r="O43" s="67"/>
      <c r="P43" s="67"/>
      <c r="Q43" s="67">
        <v>15</v>
      </c>
      <c r="R43" s="67"/>
      <c r="S43" s="82"/>
    </row>
    <row r="44" spans="1:19" x14ac:dyDescent="0.3">
      <c r="A44" s="85">
        <v>7</v>
      </c>
      <c r="B44" s="86" t="s">
        <v>710</v>
      </c>
      <c r="C44" s="87">
        <f>SUM(C45:C50)</f>
        <v>0</v>
      </c>
      <c r="D44" s="87">
        <f t="shared" ref="D44:R44" si="6">SUM(D45:D50)</f>
        <v>0</v>
      </c>
      <c r="E44" s="87">
        <f t="shared" si="6"/>
        <v>0</v>
      </c>
      <c r="F44" s="87">
        <f t="shared" si="6"/>
        <v>9</v>
      </c>
      <c r="G44" s="87">
        <f t="shared" si="6"/>
        <v>0</v>
      </c>
      <c r="H44" s="87">
        <f t="shared" si="6"/>
        <v>0</v>
      </c>
      <c r="I44" s="87">
        <f t="shared" si="6"/>
        <v>0</v>
      </c>
      <c r="J44" s="87">
        <f t="shared" si="6"/>
        <v>0</v>
      </c>
      <c r="K44" s="87">
        <f t="shared" si="6"/>
        <v>0</v>
      </c>
      <c r="L44" s="87">
        <f t="shared" si="6"/>
        <v>627</v>
      </c>
      <c r="M44" s="87">
        <f t="shared" si="6"/>
        <v>0</v>
      </c>
      <c r="N44" s="87">
        <f t="shared" si="6"/>
        <v>0</v>
      </c>
      <c r="O44" s="87">
        <f t="shared" si="6"/>
        <v>305</v>
      </c>
      <c r="P44" s="87">
        <f t="shared" si="6"/>
        <v>0</v>
      </c>
      <c r="Q44" s="87">
        <f t="shared" si="6"/>
        <v>0</v>
      </c>
      <c r="R44" s="87">
        <f t="shared" si="6"/>
        <v>0.23</v>
      </c>
      <c r="S44" s="87">
        <f>SUM(C44:R44)</f>
        <v>941.23</v>
      </c>
    </row>
    <row r="45" spans="1:19" x14ac:dyDescent="0.3">
      <c r="B45" s="83" t="s">
        <v>27</v>
      </c>
      <c r="C45" s="67"/>
      <c r="D45" s="67"/>
      <c r="E45" s="67"/>
      <c r="F45" s="67"/>
      <c r="G45" s="67"/>
      <c r="H45" s="67"/>
      <c r="I45" s="67"/>
      <c r="J45" s="67"/>
      <c r="K45" s="67"/>
      <c r="L45" s="67"/>
      <c r="M45" s="67"/>
      <c r="N45" s="67"/>
      <c r="O45" s="67"/>
      <c r="P45" s="67"/>
      <c r="Q45" s="67"/>
      <c r="R45" s="67"/>
      <c r="S45" s="82"/>
    </row>
    <row r="46" spans="1:19" x14ac:dyDescent="0.3">
      <c r="B46" s="83" t="s">
        <v>204</v>
      </c>
      <c r="C46" s="67"/>
      <c r="D46" s="67"/>
      <c r="E46" s="67"/>
      <c r="F46" s="67"/>
      <c r="G46" s="67"/>
      <c r="H46" s="67"/>
      <c r="I46" s="67"/>
      <c r="J46" s="67"/>
      <c r="K46" s="67"/>
      <c r="L46" s="67"/>
      <c r="M46" s="67"/>
      <c r="N46" s="67"/>
      <c r="O46" s="67"/>
      <c r="P46" s="67"/>
      <c r="Q46" s="67"/>
      <c r="R46" s="67"/>
      <c r="S46" s="82"/>
    </row>
    <row r="47" spans="1:19" x14ac:dyDescent="0.3">
      <c r="B47" s="83" t="s">
        <v>293</v>
      </c>
      <c r="C47" s="67"/>
      <c r="D47" s="67"/>
      <c r="E47" s="67"/>
      <c r="F47" s="67"/>
      <c r="G47" s="67"/>
      <c r="H47" s="67"/>
      <c r="I47" s="67"/>
      <c r="J47" s="67"/>
      <c r="K47" s="67"/>
      <c r="L47" s="67"/>
      <c r="M47" s="67"/>
      <c r="N47" s="67"/>
      <c r="O47" s="67"/>
      <c r="P47" s="67"/>
      <c r="Q47" s="67"/>
      <c r="R47" s="67">
        <v>0.23</v>
      </c>
      <c r="S47" s="82"/>
    </row>
    <row r="48" spans="1:19" x14ac:dyDescent="0.3">
      <c r="B48" s="83" t="s">
        <v>364</v>
      </c>
      <c r="C48" s="67"/>
      <c r="D48" s="67"/>
      <c r="E48" s="67"/>
      <c r="F48" s="67">
        <v>9</v>
      </c>
      <c r="G48" s="67"/>
      <c r="H48" s="67"/>
      <c r="I48" s="67"/>
      <c r="J48" s="67"/>
      <c r="K48" s="67"/>
      <c r="L48" s="67"/>
      <c r="M48" s="67"/>
      <c r="N48" s="67"/>
      <c r="O48" s="67">
        <v>105</v>
      </c>
      <c r="P48" s="67"/>
      <c r="Q48" s="67"/>
      <c r="R48" s="67"/>
      <c r="S48" s="82"/>
    </row>
    <row r="49" spans="1:19" x14ac:dyDescent="0.3">
      <c r="B49" s="83" t="s">
        <v>446</v>
      </c>
      <c r="C49" s="67"/>
      <c r="D49" s="67"/>
      <c r="E49" s="67"/>
      <c r="F49" s="67"/>
      <c r="G49" s="67"/>
      <c r="H49" s="67"/>
      <c r="I49" s="67"/>
      <c r="J49" s="67"/>
      <c r="K49" s="67"/>
      <c r="L49" s="67"/>
      <c r="M49" s="67"/>
      <c r="N49" s="67"/>
      <c r="O49" s="67"/>
      <c r="P49" s="67"/>
      <c r="Q49" s="67"/>
      <c r="R49" s="67"/>
      <c r="S49" s="82"/>
    </row>
    <row r="50" spans="1:19" x14ac:dyDescent="0.3">
      <c r="B50" s="83" t="s">
        <v>467</v>
      </c>
      <c r="C50" s="67"/>
      <c r="D50" s="67"/>
      <c r="E50" s="67"/>
      <c r="F50" s="67"/>
      <c r="G50" s="67"/>
      <c r="H50" s="67"/>
      <c r="I50" s="67"/>
      <c r="J50" s="67"/>
      <c r="K50" s="67"/>
      <c r="L50" s="67">
        <v>627</v>
      </c>
      <c r="M50" s="67"/>
      <c r="N50" s="67"/>
      <c r="O50" s="67">
        <v>200</v>
      </c>
      <c r="P50" s="67"/>
      <c r="Q50" s="67"/>
      <c r="R50" s="67"/>
      <c r="S50" s="82"/>
    </row>
    <row r="51" spans="1:19" x14ac:dyDescent="0.3">
      <c r="A51" s="85">
        <v>8</v>
      </c>
      <c r="B51" s="86" t="s">
        <v>595</v>
      </c>
      <c r="C51" s="87">
        <f>SUM(C52:C57)</f>
        <v>0</v>
      </c>
      <c r="D51" s="87">
        <f t="shared" ref="D51:R51" si="7">SUM(D52:D57)</f>
        <v>7500</v>
      </c>
      <c r="E51" s="87">
        <f t="shared" si="7"/>
        <v>1.1000000000000001</v>
      </c>
      <c r="F51" s="87">
        <f t="shared" si="7"/>
        <v>0</v>
      </c>
      <c r="G51" s="87">
        <f t="shared" si="7"/>
        <v>4.7</v>
      </c>
      <c r="H51" s="87">
        <f t="shared" si="7"/>
        <v>700</v>
      </c>
      <c r="I51" s="87">
        <f t="shared" si="7"/>
        <v>0</v>
      </c>
      <c r="J51" s="87">
        <f t="shared" si="7"/>
        <v>5.9</v>
      </c>
      <c r="K51" s="87">
        <f t="shared" si="7"/>
        <v>862.2</v>
      </c>
      <c r="L51" s="87">
        <f t="shared" si="7"/>
        <v>0</v>
      </c>
      <c r="M51" s="87">
        <f t="shared" si="7"/>
        <v>0</v>
      </c>
      <c r="N51" s="87">
        <f t="shared" si="7"/>
        <v>41.825000000000003</v>
      </c>
      <c r="O51" s="87">
        <f t="shared" si="7"/>
        <v>490.75</v>
      </c>
      <c r="P51" s="87">
        <f t="shared" si="7"/>
        <v>0</v>
      </c>
      <c r="Q51" s="87">
        <f t="shared" si="7"/>
        <v>0</v>
      </c>
      <c r="R51" s="87">
        <f t="shared" si="7"/>
        <v>0</v>
      </c>
      <c r="S51" s="87">
        <f>SUM(C51:R51)</f>
        <v>9606.4750000000004</v>
      </c>
    </row>
    <row r="52" spans="1:19" x14ac:dyDescent="0.3">
      <c r="B52" s="83" t="s">
        <v>27</v>
      </c>
      <c r="C52" s="67"/>
      <c r="D52" s="67">
        <v>7500</v>
      </c>
      <c r="E52" s="67"/>
      <c r="F52" s="67"/>
      <c r="G52" s="67"/>
      <c r="H52" s="67">
        <v>700</v>
      </c>
      <c r="I52" s="67"/>
      <c r="J52" s="67">
        <v>5.9</v>
      </c>
      <c r="K52" s="67">
        <v>160.19999999999999</v>
      </c>
      <c r="L52" s="67"/>
      <c r="M52" s="67"/>
      <c r="N52" s="67">
        <v>41.6</v>
      </c>
      <c r="O52" s="67">
        <v>290</v>
      </c>
      <c r="P52" s="67"/>
      <c r="Q52" s="67">
        <v>0</v>
      </c>
      <c r="R52" s="67">
        <v>0</v>
      </c>
      <c r="S52" s="82"/>
    </row>
    <row r="53" spans="1:19" x14ac:dyDescent="0.3">
      <c r="B53" s="83" t="s">
        <v>204</v>
      </c>
      <c r="C53" s="67"/>
      <c r="D53" s="67"/>
      <c r="E53" s="67"/>
      <c r="F53" s="67"/>
      <c r="G53" s="67"/>
      <c r="H53" s="67"/>
      <c r="I53" s="67"/>
      <c r="J53" s="67"/>
      <c r="K53" s="67"/>
      <c r="L53" s="67"/>
      <c r="M53" s="67"/>
      <c r="N53" s="67"/>
      <c r="O53" s="67"/>
      <c r="P53" s="67"/>
      <c r="Q53" s="67"/>
      <c r="R53" s="67"/>
      <c r="S53" s="82"/>
    </row>
    <row r="54" spans="1:19" x14ac:dyDescent="0.3">
      <c r="B54" s="83" t="s">
        <v>293</v>
      </c>
      <c r="C54" s="67"/>
      <c r="D54" s="67"/>
      <c r="E54" s="67"/>
      <c r="F54" s="67"/>
      <c r="G54" s="67"/>
      <c r="H54" s="67"/>
      <c r="I54" s="67"/>
      <c r="J54" s="67"/>
      <c r="K54" s="67"/>
      <c r="L54" s="67"/>
      <c r="M54" s="67"/>
      <c r="N54" s="67"/>
      <c r="O54" s="67"/>
      <c r="P54" s="67"/>
      <c r="Q54" s="67"/>
      <c r="R54" s="67"/>
      <c r="S54" s="82"/>
    </row>
    <row r="55" spans="1:19" x14ac:dyDescent="0.3">
      <c r="B55" s="83" t="s">
        <v>364</v>
      </c>
      <c r="C55" s="67"/>
      <c r="D55" s="67"/>
      <c r="E55" s="67"/>
      <c r="F55" s="67"/>
      <c r="G55" s="67"/>
      <c r="H55" s="67"/>
      <c r="I55" s="67"/>
      <c r="J55" s="67"/>
      <c r="K55" s="67"/>
      <c r="L55" s="67"/>
      <c r="M55" s="67"/>
      <c r="N55" s="67"/>
      <c r="O55" s="67"/>
      <c r="P55" s="67"/>
      <c r="Q55" s="67"/>
      <c r="R55" s="67"/>
      <c r="S55" s="82"/>
    </row>
    <row r="56" spans="1:19" x14ac:dyDescent="0.3">
      <c r="B56" s="83" t="s">
        <v>446</v>
      </c>
      <c r="C56" s="67"/>
      <c r="D56" s="67"/>
      <c r="E56" s="67">
        <v>1.1000000000000001</v>
      </c>
      <c r="F56" s="67"/>
      <c r="G56" s="67">
        <v>4.7</v>
      </c>
      <c r="H56" s="67"/>
      <c r="I56" s="67"/>
      <c r="J56" s="67"/>
      <c r="K56" s="67">
        <v>702</v>
      </c>
      <c r="L56" s="67"/>
      <c r="M56" s="67"/>
      <c r="N56" s="67"/>
      <c r="O56" s="67">
        <v>0.75</v>
      </c>
      <c r="P56" s="67"/>
      <c r="Q56" s="67"/>
      <c r="R56" s="67"/>
      <c r="S56" s="82"/>
    </row>
    <row r="57" spans="1:19" x14ac:dyDescent="0.3">
      <c r="B57" s="83" t="s">
        <v>467</v>
      </c>
      <c r="C57" s="67"/>
      <c r="D57" s="67"/>
      <c r="E57" s="67"/>
      <c r="F57" s="67"/>
      <c r="G57" s="67"/>
      <c r="H57" s="67"/>
      <c r="I57" s="67">
        <v>0</v>
      </c>
      <c r="J57" s="67"/>
      <c r="K57" s="67"/>
      <c r="L57" s="67"/>
      <c r="M57" s="67"/>
      <c r="N57" s="67">
        <v>0.22500000000000001</v>
      </c>
      <c r="O57" s="67">
        <v>200</v>
      </c>
      <c r="P57" s="67"/>
      <c r="Q57" s="67"/>
      <c r="R57" s="67"/>
      <c r="S57" s="82"/>
    </row>
    <row r="58" spans="1:19" x14ac:dyDescent="0.3">
      <c r="A58" s="85">
        <v>9</v>
      </c>
      <c r="B58" s="86" t="s">
        <v>605</v>
      </c>
      <c r="C58" s="87">
        <f>SUM(C59:C64)</f>
        <v>0</v>
      </c>
      <c r="D58" s="87">
        <f t="shared" ref="D58:R58" si="8">SUM(D59:D64)</f>
        <v>0</v>
      </c>
      <c r="E58" s="87">
        <f t="shared" si="8"/>
        <v>0</v>
      </c>
      <c r="F58" s="87">
        <f>SUM(F59:F64)</f>
        <v>0.3</v>
      </c>
      <c r="G58" s="87">
        <f t="shared" si="8"/>
        <v>0</v>
      </c>
      <c r="H58" s="87">
        <f t="shared" si="8"/>
        <v>0</v>
      </c>
      <c r="I58" s="87">
        <f t="shared" si="8"/>
        <v>0</v>
      </c>
      <c r="J58" s="87">
        <f t="shared" si="8"/>
        <v>0</v>
      </c>
      <c r="K58" s="87">
        <f t="shared" si="8"/>
        <v>0</v>
      </c>
      <c r="L58" s="87">
        <f t="shared" si="8"/>
        <v>0</v>
      </c>
      <c r="M58" s="87">
        <f t="shared" si="8"/>
        <v>0</v>
      </c>
      <c r="N58" s="87">
        <f t="shared" si="8"/>
        <v>0</v>
      </c>
      <c r="O58" s="87">
        <f t="shared" si="8"/>
        <v>0</v>
      </c>
      <c r="P58" s="87">
        <f t="shared" si="8"/>
        <v>0</v>
      </c>
      <c r="Q58" s="87">
        <f t="shared" si="8"/>
        <v>0</v>
      </c>
      <c r="R58" s="87">
        <f t="shared" si="8"/>
        <v>0</v>
      </c>
      <c r="S58" s="87">
        <f>SUM(C58:R58)</f>
        <v>0.3</v>
      </c>
    </row>
    <row r="59" spans="1:19" x14ac:dyDescent="0.3">
      <c r="B59" s="83" t="s">
        <v>27</v>
      </c>
      <c r="C59" s="67"/>
      <c r="D59" s="67"/>
      <c r="E59" s="67"/>
      <c r="F59" s="67"/>
      <c r="G59" s="67"/>
      <c r="H59" s="67"/>
      <c r="I59" s="67"/>
      <c r="J59" s="67"/>
      <c r="K59" s="67"/>
      <c r="L59" s="67"/>
      <c r="M59" s="67"/>
      <c r="N59" s="67"/>
      <c r="O59" s="67"/>
      <c r="P59" s="67"/>
      <c r="Q59" s="67">
        <v>0</v>
      </c>
      <c r="R59" s="67"/>
      <c r="S59" s="82"/>
    </row>
    <row r="60" spans="1:19" x14ac:dyDescent="0.3">
      <c r="B60" s="83" t="s">
        <v>204</v>
      </c>
      <c r="C60" s="67"/>
      <c r="D60" s="67"/>
      <c r="E60" s="67"/>
      <c r="F60" s="67"/>
      <c r="G60" s="67"/>
      <c r="H60" s="67"/>
      <c r="I60" s="67"/>
      <c r="J60" s="67"/>
      <c r="K60" s="67"/>
      <c r="L60" s="67"/>
      <c r="M60" s="67"/>
      <c r="N60" s="67"/>
      <c r="O60" s="67"/>
      <c r="P60" s="67"/>
      <c r="Q60" s="67"/>
      <c r="R60" s="67"/>
      <c r="S60" s="82"/>
    </row>
    <row r="61" spans="1:19" x14ac:dyDescent="0.3">
      <c r="B61" s="83" t="s">
        <v>293</v>
      </c>
      <c r="C61" s="67"/>
      <c r="D61" s="67"/>
      <c r="E61" s="67"/>
      <c r="F61" s="67"/>
      <c r="G61" s="67"/>
      <c r="H61" s="67"/>
      <c r="I61" s="67"/>
      <c r="J61" s="67"/>
      <c r="K61" s="67"/>
      <c r="L61" s="67"/>
      <c r="M61" s="67"/>
      <c r="N61" s="67"/>
      <c r="O61" s="67"/>
      <c r="P61" s="67"/>
      <c r="Q61" s="67"/>
      <c r="R61" s="67"/>
      <c r="S61" s="82"/>
    </row>
    <row r="62" spans="1:19" x14ac:dyDescent="0.3">
      <c r="B62" s="83" t="s">
        <v>364</v>
      </c>
      <c r="C62" s="67"/>
      <c r="D62" s="67"/>
      <c r="E62" s="67"/>
      <c r="F62" s="67"/>
      <c r="G62" s="67"/>
      <c r="H62" s="67"/>
      <c r="I62" s="67"/>
      <c r="J62" s="67"/>
      <c r="K62" s="67"/>
      <c r="L62" s="67"/>
      <c r="M62" s="67"/>
      <c r="N62" s="67"/>
      <c r="O62" s="67"/>
      <c r="P62" s="67"/>
      <c r="Q62" s="67"/>
      <c r="R62" s="67"/>
      <c r="S62" s="82"/>
    </row>
    <row r="63" spans="1:19" x14ac:dyDescent="0.3">
      <c r="B63" s="83" t="s">
        <v>446</v>
      </c>
      <c r="C63" s="67"/>
      <c r="D63" s="67"/>
      <c r="E63" s="67"/>
      <c r="F63" s="67"/>
      <c r="G63" s="67"/>
      <c r="H63" s="67"/>
      <c r="I63" s="67"/>
      <c r="J63" s="67"/>
      <c r="K63" s="67"/>
      <c r="L63" s="67"/>
      <c r="M63" s="67"/>
      <c r="N63" s="67"/>
      <c r="O63" s="67"/>
      <c r="P63" s="67"/>
      <c r="Q63" s="67"/>
      <c r="R63" s="67"/>
      <c r="S63" s="82"/>
    </row>
    <row r="64" spans="1:19" x14ac:dyDescent="0.3">
      <c r="B64" s="83" t="s">
        <v>467</v>
      </c>
      <c r="C64" s="67"/>
      <c r="D64" s="67"/>
      <c r="E64" s="67"/>
      <c r="F64" s="67">
        <v>0.3</v>
      </c>
      <c r="G64" s="67"/>
      <c r="H64" s="67"/>
      <c r="I64" s="67"/>
      <c r="J64" s="67"/>
      <c r="K64" s="67"/>
      <c r="L64" s="67"/>
      <c r="M64" s="67"/>
      <c r="N64" s="67"/>
      <c r="O64" s="67"/>
      <c r="P64" s="67"/>
      <c r="Q64" s="67"/>
      <c r="R64" s="67"/>
      <c r="S64" s="82"/>
    </row>
    <row r="65" spans="1:19" x14ac:dyDescent="0.3">
      <c r="A65" s="85">
        <v>10</v>
      </c>
      <c r="B65" s="86" t="s">
        <v>715</v>
      </c>
      <c r="C65" s="87">
        <f>SUM(C66:C71)</f>
        <v>0</v>
      </c>
      <c r="D65" s="87">
        <f t="shared" ref="D65:R65" si="9">SUM(D66:D71)</f>
        <v>0</v>
      </c>
      <c r="E65" s="87">
        <f t="shared" si="9"/>
        <v>0</v>
      </c>
      <c r="F65" s="87">
        <f t="shared" si="9"/>
        <v>0</v>
      </c>
      <c r="G65" s="87">
        <f t="shared" si="9"/>
        <v>0</v>
      </c>
      <c r="H65" s="87">
        <f t="shared" si="9"/>
        <v>0</v>
      </c>
      <c r="I65" s="87">
        <f t="shared" si="9"/>
        <v>0</v>
      </c>
      <c r="J65" s="87">
        <f t="shared" si="9"/>
        <v>0</v>
      </c>
      <c r="K65" s="87">
        <f t="shared" si="9"/>
        <v>0</v>
      </c>
      <c r="L65" s="87">
        <f t="shared" si="9"/>
        <v>0</v>
      </c>
      <c r="M65" s="87">
        <f t="shared" si="9"/>
        <v>0</v>
      </c>
      <c r="N65" s="87">
        <f t="shared" si="9"/>
        <v>0</v>
      </c>
      <c r="O65" s="87">
        <f t="shared" si="9"/>
        <v>0</v>
      </c>
      <c r="P65" s="87">
        <f t="shared" si="9"/>
        <v>0</v>
      </c>
      <c r="Q65" s="87">
        <f t="shared" si="9"/>
        <v>713.06</v>
      </c>
      <c r="R65" s="87">
        <f t="shared" si="9"/>
        <v>212.6</v>
      </c>
      <c r="S65" s="87">
        <f>SUM(C65:R65)</f>
        <v>925.66</v>
      </c>
    </row>
    <row r="66" spans="1:19" x14ac:dyDescent="0.3">
      <c r="B66" s="83" t="s">
        <v>27</v>
      </c>
      <c r="C66" s="67"/>
      <c r="D66" s="67"/>
      <c r="E66" s="67"/>
      <c r="F66" s="67"/>
      <c r="G66" s="67"/>
      <c r="H66" s="67"/>
      <c r="I66" s="67"/>
      <c r="J66" s="67"/>
      <c r="K66" s="67"/>
      <c r="L66" s="67"/>
      <c r="M66" s="67"/>
      <c r="N66" s="67"/>
      <c r="O66" s="67"/>
      <c r="P66" s="67"/>
      <c r="Q66" s="67">
        <v>713.06</v>
      </c>
      <c r="R66" s="67">
        <v>212.6</v>
      </c>
      <c r="S66" s="82"/>
    </row>
    <row r="67" spans="1:19" x14ac:dyDescent="0.3">
      <c r="B67" s="83" t="s">
        <v>204</v>
      </c>
      <c r="C67" s="67"/>
      <c r="D67" s="67"/>
      <c r="E67" s="67"/>
      <c r="F67" s="67"/>
      <c r="G67" s="67"/>
      <c r="H67" s="67"/>
      <c r="I67" s="67"/>
      <c r="J67" s="67"/>
      <c r="K67" s="67"/>
      <c r="L67" s="67"/>
      <c r="M67" s="67"/>
      <c r="N67" s="67"/>
      <c r="O67" s="67"/>
      <c r="P67" s="67"/>
      <c r="Q67" s="67"/>
      <c r="R67" s="67"/>
      <c r="S67" s="82"/>
    </row>
    <row r="68" spans="1:19" x14ac:dyDescent="0.3">
      <c r="B68" s="83" t="s">
        <v>293</v>
      </c>
      <c r="C68" s="67"/>
      <c r="D68" s="67"/>
      <c r="E68" s="67"/>
      <c r="F68" s="67"/>
      <c r="G68" s="67"/>
      <c r="H68" s="67"/>
      <c r="I68" s="67"/>
      <c r="J68" s="67"/>
      <c r="K68" s="67"/>
      <c r="L68" s="67"/>
      <c r="M68" s="67"/>
      <c r="N68" s="67"/>
      <c r="O68" s="67"/>
      <c r="P68" s="67"/>
      <c r="Q68" s="67"/>
      <c r="R68" s="67"/>
      <c r="S68" s="82"/>
    </row>
    <row r="69" spans="1:19" x14ac:dyDescent="0.3">
      <c r="B69" s="83" t="s">
        <v>364</v>
      </c>
      <c r="C69" s="67"/>
      <c r="D69" s="67"/>
      <c r="E69" s="67"/>
      <c r="F69" s="67"/>
      <c r="G69" s="67"/>
      <c r="H69" s="67"/>
      <c r="I69" s="67"/>
      <c r="J69" s="67"/>
      <c r="K69" s="67"/>
      <c r="L69" s="67"/>
      <c r="M69" s="67"/>
      <c r="N69" s="67"/>
      <c r="O69" s="67"/>
      <c r="P69" s="67"/>
      <c r="Q69" s="67"/>
      <c r="R69" s="67"/>
      <c r="S69" s="82"/>
    </row>
    <row r="70" spans="1:19" x14ac:dyDescent="0.3">
      <c r="B70" s="83" t="s">
        <v>446</v>
      </c>
      <c r="C70" s="67"/>
      <c r="D70" s="67"/>
      <c r="E70" s="67"/>
      <c r="F70" s="67"/>
      <c r="G70" s="67"/>
      <c r="H70" s="67"/>
      <c r="I70" s="67"/>
      <c r="J70" s="67"/>
      <c r="K70" s="67"/>
      <c r="L70" s="67"/>
      <c r="M70" s="67"/>
      <c r="N70" s="67"/>
      <c r="O70" s="67"/>
      <c r="P70" s="67"/>
      <c r="Q70" s="67"/>
      <c r="R70" s="67"/>
      <c r="S70" s="82"/>
    </row>
    <row r="71" spans="1:19" x14ac:dyDescent="0.3">
      <c r="B71" s="83" t="s">
        <v>467</v>
      </c>
      <c r="C71" s="67"/>
      <c r="D71" s="15"/>
      <c r="E71" s="15"/>
      <c r="F71" s="15"/>
      <c r="G71" s="15"/>
      <c r="H71" s="15"/>
      <c r="I71" s="15"/>
      <c r="J71" s="15"/>
      <c r="K71" s="15"/>
      <c r="L71" s="15"/>
      <c r="M71" s="15"/>
      <c r="N71" s="15"/>
      <c r="O71" s="15"/>
      <c r="P71" s="15"/>
      <c r="Q71" s="67"/>
      <c r="R71" s="67"/>
      <c r="S71" s="82"/>
    </row>
    <row r="72" spans="1:19" x14ac:dyDescent="0.3">
      <c r="A72" s="85">
        <v>11</v>
      </c>
      <c r="B72" s="86" t="s">
        <v>725</v>
      </c>
      <c r="C72" s="87">
        <f t="shared" ref="C72:P72" si="10">SUM(C73:C78)</f>
        <v>0</v>
      </c>
      <c r="D72" s="87">
        <f t="shared" si="10"/>
        <v>2.4750000000000001</v>
      </c>
      <c r="E72" s="87">
        <f t="shared" si="10"/>
        <v>1280</v>
      </c>
      <c r="F72" s="87">
        <f t="shared" si="10"/>
        <v>203.04000000000002</v>
      </c>
      <c r="G72" s="87">
        <f t="shared" si="10"/>
        <v>0</v>
      </c>
      <c r="H72" s="87">
        <f t="shared" si="10"/>
        <v>0</v>
      </c>
      <c r="I72" s="87">
        <f t="shared" si="10"/>
        <v>0</v>
      </c>
      <c r="J72" s="87">
        <f t="shared" si="10"/>
        <v>0</v>
      </c>
      <c r="K72" s="87">
        <f t="shared" si="10"/>
        <v>2.4</v>
      </c>
      <c r="L72" s="87">
        <f t="shared" si="10"/>
        <v>0</v>
      </c>
      <c r="M72" s="87">
        <f t="shared" si="10"/>
        <v>0</v>
      </c>
      <c r="N72" s="87">
        <f t="shared" si="10"/>
        <v>0</v>
      </c>
      <c r="O72" s="87">
        <f t="shared" si="10"/>
        <v>280.60000000000002</v>
      </c>
      <c r="P72" s="87">
        <f t="shared" si="10"/>
        <v>1023.6</v>
      </c>
      <c r="Q72" s="87">
        <f t="shared" ref="Q72:R72" si="11">SUM(Q73:Q78)</f>
        <v>0</v>
      </c>
      <c r="R72" s="87">
        <f t="shared" si="11"/>
        <v>0</v>
      </c>
      <c r="S72" s="87">
        <f>SUM(C72:R72)</f>
        <v>2792.1149999999998</v>
      </c>
    </row>
    <row r="73" spans="1:19" x14ac:dyDescent="0.3">
      <c r="B73" s="83" t="s">
        <v>27</v>
      </c>
      <c r="C73" s="67"/>
      <c r="D73" s="67"/>
      <c r="E73" s="67"/>
      <c r="F73" s="67"/>
      <c r="G73" s="67"/>
      <c r="H73" s="67"/>
      <c r="I73" s="67"/>
      <c r="J73" s="67"/>
      <c r="K73" s="67"/>
      <c r="L73" s="67"/>
      <c r="M73" s="67"/>
      <c r="N73" s="67"/>
      <c r="O73" s="67"/>
      <c r="P73" s="67"/>
      <c r="Q73" s="67"/>
      <c r="R73" s="67"/>
      <c r="S73" s="82"/>
    </row>
    <row r="74" spans="1:19" x14ac:dyDescent="0.3">
      <c r="B74" s="83" t="s">
        <v>204</v>
      </c>
      <c r="C74" s="67"/>
      <c r="D74" s="67"/>
      <c r="E74" s="67"/>
      <c r="F74" s="67"/>
      <c r="G74" s="67"/>
      <c r="H74" s="67"/>
      <c r="I74" s="67"/>
      <c r="J74" s="67"/>
      <c r="K74" s="67"/>
      <c r="L74" s="67"/>
      <c r="M74" s="67"/>
      <c r="N74" s="67"/>
      <c r="O74" s="67"/>
      <c r="P74" s="67"/>
      <c r="Q74" s="67"/>
      <c r="R74" s="67"/>
      <c r="S74" s="82"/>
    </row>
    <row r="75" spans="1:19" x14ac:dyDescent="0.3">
      <c r="B75" s="83" t="s">
        <v>293</v>
      </c>
      <c r="C75" s="67"/>
      <c r="D75" s="67"/>
      <c r="E75" s="67"/>
      <c r="F75" s="67"/>
      <c r="G75" s="67"/>
      <c r="H75" s="67"/>
      <c r="I75" s="67"/>
      <c r="J75" s="67"/>
      <c r="K75" s="67"/>
      <c r="L75" s="67"/>
      <c r="M75" s="67"/>
      <c r="N75" s="67"/>
      <c r="O75" s="67"/>
      <c r="P75" s="67"/>
      <c r="Q75" s="67"/>
      <c r="R75" s="67"/>
      <c r="S75" s="82"/>
    </row>
    <row r="76" spans="1:19" x14ac:dyDescent="0.3">
      <c r="B76" s="83" t="s">
        <v>364</v>
      </c>
      <c r="C76" s="67"/>
      <c r="D76" s="67"/>
      <c r="E76" s="67"/>
      <c r="F76" s="67"/>
      <c r="G76" s="67"/>
      <c r="H76" s="67"/>
      <c r="I76" s="67"/>
      <c r="J76" s="67"/>
      <c r="K76" s="67"/>
      <c r="L76" s="67"/>
      <c r="M76" s="67"/>
      <c r="N76" s="67"/>
      <c r="O76" s="67"/>
      <c r="P76" s="67"/>
      <c r="Q76" s="67"/>
      <c r="R76" s="67"/>
      <c r="S76" s="82"/>
    </row>
    <row r="77" spans="1:19" x14ac:dyDescent="0.3">
      <c r="B77" s="83" t="s">
        <v>446</v>
      </c>
      <c r="C77" s="67"/>
      <c r="D77" s="67"/>
      <c r="E77" s="67"/>
      <c r="F77" s="67"/>
      <c r="G77" s="67"/>
      <c r="H77" s="67"/>
      <c r="I77" s="67"/>
      <c r="J77" s="67"/>
      <c r="K77" s="67"/>
      <c r="L77" s="67"/>
      <c r="M77" s="67"/>
      <c r="N77" s="67"/>
      <c r="O77" s="67"/>
      <c r="P77" s="67"/>
      <c r="Q77" s="67"/>
      <c r="R77" s="67"/>
      <c r="S77" s="82"/>
    </row>
    <row r="78" spans="1:19" x14ac:dyDescent="0.3">
      <c r="B78" s="83" t="s">
        <v>467</v>
      </c>
      <c r="C78" s="67"/>
      <c r="D78" s="67">
        <v>2.4750000000000001</v>
      </c>
      <c r="E78" s="67">
        <v>1280</v>
      </c>
      <c r="F78" s="67">
        <v>203.04000000000002</v>
      </c>
      <c r="G78" s="67"/>
      <c r="H78" s="67"/>
      <c r="I78" s="67"/>
      <c r="J78" s="67"/>
      <c r="K78" s="67">
        <v>2.4</v>
      </c>
      <c r="L78" s="67"/>
      <c r="M78" s="67"/>
      <c r="N78" s="67"/>
      <c r="O78" s="67">
        <v>280.60000000000002</v>
      </c>
      <c r="P78" s="67">
        <v>1023.6</v>
      </c>
      <c r="Q78" s="67"/>
      <c r="R78" s="67"/>
      <c r="S78" s="82"/>
    </row>
    <row r="79" spans="1:19" x14ac:dyDescent="0.3">
      <c r="A79" s="85">
        <v>12</v>
      </c>
      <c r="B79" s="88" t="s">
        <v>597</v>
      </c>
      <c r="C79" s="87">
        <f>SUM(C80:C85)</f>
        <v>0</v>
      </c>
      <c r="D79" s="87">
        <f t="shared" ref="D79:R79" si="12">SUM(D80:D85)</f>
        <v>0</v>
      </c>
      <c r="E79" s="87">
        <f t="shared" si="12"/>
        <v>0</v>
      </c>
      <c r="F79" s="87">
        <f t="shared" si="12"/>
        <v>2.5</v>
      </c>
      <c r="G79" s="87">
        <f t="shared" si="12"/>
        <v>0</v>
      </c>
      <c r="H79" s="87">
        <f t="shared" si="12"/>
        <v>310</v>
      </c>
      <c r="I79" s="87">
        <f t="shared" si="12"/>
        <v>0</v>
      </c>
      <c r="J79" s="87">
        <f t="shared" si="12"/>
        <v>84</v>
      </c>
      <c r="K79" s="87">
        <f t="shared" si="12"/>
        <v>25</v>
      </c>
      <c r="L79" s="87">
        <f t="shared" si="12"/>
        <v>54.1</v>
      </c>
      <c r="M79" s="87">
        <f t="shared" si="12"/>
        <v>595</v>
      </c>
      <c r="N79" s="87">
        <f t="shared" si="12"/>
        <v>239.79999999999998</v>
      </c>
      <c r="O79" s="87">
        <f t="shared" si="12"/>
        <v>524.6</v>
      </c>
      <c r="P79" s="87">
        <f t="shared" si="12"/>
        <v>0</v>
      </c>
      <c r="Q79" s="87">
        <f t="shared" si="12"/>
        <v>0</v>
      </c>
      <c r="R79" s="87">
        <f t="shared" si="12"/>
        <v>1605.2</v>
      </c>
      <c r="S79" s="87">
        <f>SUM(C79:R79)</f>
        <v>3440.2</v>
      </c>
    </row>
    <row r="80" spans="1:19" x14ac:dyDescent="0.3">
      <c r="B80" s="83" t="s">
        <v>27</v>
      </c>
      <c r="C80" s="67"/>
      <c r="D80" s="67"/>
      <c r="E80" s="67"/>
      <c r="F80" s="67"/>
      <c r="G80" s="67"/>
      <c r="H80" s="67"/>
      <c r="I80" s="67"/>
      <c r="J80" s="67">
        <v>84</v>
      </c>
      <c r="K80" s="67">
        <v>24</v>
      </c>
      <c r="L80" s="67">
        <v>54.1</v>
      </c>
      <c r="M80" s="67">
        <v>579.5</v>
      </c>
      <c r="N80" s="67">
        <v>221.1</v>
      </c>
      <c r="O80" s="67">
        <v>107.1</v>
      </c>
      <c r="P80" s="67"/>
      <c r="Q80" s="67"/>
      <c r="R80" s="67"/>
      <c r="S80" s="82"/>
    </row>
    <row r="81" spans="1:19" x14ac:dyDescent="0.3">
      <c r="B81" s="83" t="s">
        <v>204</v>
      </c>
      <c r="C81" s="67"/>
      <c r="D81" s="67"/>
      <c r="E81" s="67"/>
      <c r="F81" s="67"/>
      <c r="G81" s="67"/>
      <c r="H81" s="67"/>
      <c r="I81" s="67"/>
      <c r="J81" s="67"/>
      <c r="K81" s="67"/>
      <c r="L81" s="67"/>
      <c r="M81" s="67">
        <v>3</v>
      </c>
      <c r="N81" s="67"/>
      <c r="O81" s="67"/>
      <c r="P81" s="67"/>
      <c r="Q81" s="67"/>
      <c r="R81" s="67"/>
      <c r="S81" s="82"/>
    </row>
    <row r="82" spans="1:19" x14ac:dyDescent="0.3">
      <c r="B82" s="83" t="s">
        <v>293</v>
      </c>
      <c r="C82" s="67"/>
      <c r="D82" s="67"/>
      <c r="E82" s="67"/>
      <c r="F82" s="67"/>
      <c r="G82" s="67"/>
      <c r="H82" s="67"/>
      <c r="I82" s="67"/>
      <c r="J82" s="67"/>
      <c r="K82" s="67"/>
      <c r="L82" s="67"/>
      <c r="M82" s="67">
        <v>12.5</v>
      </c>
      <c r="N82" s="67">
        <v>18.7</v>
      </c>
      <c r="O82" s="67"/>
      <c r="P82" s="67"/>
      <c r="Q82" s="67"/>
      <c r="R82" s="67"/>
      <c r="S82" s="82"/>
    </row>
    <row r="83" spans="1:19" x14ac:dyDescent="0.3">
      <c r="B83" s="83" t="s">
        <v>364</v>
      </c>
      <c r="C83" s="67"/>
      <c r="D83" s="67"/>
      <c r="E83" s="67"/>
      <c r="F83" s="67"/>
      <c r="G83" s="67"/>
      <c r="H83" s="67"/>
      <c r="I83" s="67"/>
      <c r="J83" s="67"/>
      <c r="K83" s="67"/>
      <c r="L83" s="67"/>
      <c r="M83" s="67"/>
      <c r="N83" s="67"/>
      <c r="O83" s="67"/>
      <c r="P83" s="67"/>
      <c r="Q83" s="67"/>
      <c r="R83" s="67"/>
      <c r="S83" s="82"/>
    </row>
    <row r="84" spans="1:19" x14ac:dyDescent="0.3">
      <c r="B84" s="83" t="s">
        <v>446</v>
      </c>
      <c r="C84" s="67"/>
      <c r="D84" s="67"/>
      <c r="E84" s="67"/>
      <c r="F84" s="67"/>
      <c r="G84" s="67"/>
      <c r="H84" s="67"/>
      <c r="I84" s="67"/>
      <c r="J84" s="67"/>
      <c r="K84" s="67"/>
      <c r="L84" s="67"/>
      <c r="M84" s="67"/>
      <c r="N84" s="67"/>
      <c r="O84" s="67"/>
      <c r="P84" s="67"/>
      <c r="Q84" s="67"/>
      <c r="R84" s="67"/>
      <c r="S84" s="82"/>
    </row>
    <row r="85" spans="1:19" x14ac:dyDescent="0.3">
      <c r="B85" s="83" t="s">
        <v>467</v>
      </c>
      <c r="C85" s="67"/>
      <c r="D85" s="67"/>
      <c r="E85" s="67"/>
      <c r="F85" s="67">
        <v>2.5</v>
      </c>
      <c r="G85" s="67"/>
      <c r="H85" s="67">
        <v>310</v>
      </c>
      <c r="I85" s="67"/>
      <c r="J85" s="67"/>
      <c r="K85" s="67">
        <v>1</v>
      </c>
      <c r="L85" s="67"/>
      <c r="M85" s="67"/>
      <c r="N85" s="67"/>
      <c r="O85" s="67">
        <v>417.5</v>
      </c>
      <c r="P85" s="67"/>
      <c r="Q85" s="67"/>
      <c r="R85" s="67">
        <v>1605.2</v>
      </c>
      <c r="S85" s="82"/>
    </row>
    <row r="86" spans="1:19" x14ac:dyDescent="0.3">
      <c r="A86" s="85">
        <v>13</v>
      </c>
      <c r="B86" s="86" t="s">
        <v>601</v>
      </c>
      <c r="C86" s="87">
        <f>SUM(C87:C92)</f>
        <v>0</v>
      </c>
      <c r="D86" s="87">
        <f t="shared" ref="D86:R86" si="13">SUM(D87:D92)</f>
        <v>0</v>
      </c>
      <c r="E86" s="87">
        <f t="shared" si="13"/>
        <v>0</v>
      </c>
      <c r="F86" s="87">
        <f t="shared" si="13"/>
        <v>0</v>
      </c>
      <c r="G86" s="87">
        <f t="shared" si="13"/>
        <v>0</v>
      </c>
      <c r="H86" s="87">
        <f t="shared" si="13"/>
        <v>0</v>
      </c>
      <c r="I86" s="87">
        <f t="shared" si="13"/>
        <v>65</v>
      </c>
      <c r="J86" s="87">
        <f t="shared" si="13"/>
        <v>0</v>
      </c>
      <c r="K86" s="87">
        <f t="shared" si="13"/>
        <v>127</v>
      </c>
      <c r="L86" s="87">
        <f t="shared" si="13"/>
        <v>121.4</v>
      </c>
      <c r="M86" s="87">
        <f t="shared" si="13"/>
        <v>0</v>
      </c>
      <c r="N86" s="87">
        <f t="shared" si="13"/>
        <v>102.3</v>
      </c>
      <c r="O86" s="87">
        <f t="shared" si="13"/>
        <v>140.15</v>
      </c>
      <c r="P86" s="87">
        <f t="shared" si="13"/>
        <v>141.80000000000001</v>
      </c>
      <c r="Q86" s="87">
        <f t="shared" si="13"/>
        <v>2693.4</v>
      </c>
      <c r="R86" s="87">
        <f t="shared" si="13"/>
        <v>335.4</v>
      </c>
      <c r="S86" s="87">
        <f>SUM(C86:R86)</f>
        <v>3726.4500000000003</v>
      </c>
    </row>
    <row r="87" spans="1:19" x14ac:dyDescent="0.3">
      <c r="B87" s="83" t="s">
        <v>27</v>
      </c>
      <c r="C87" s="67"/>
      <c r="D87" s="67"/>
      <c r="E87" s="67"/>
      <c r="F87" s="67"/>
      <c r="G87" s="67"/>
      <c r="H87" s="67"/>
      <c r="I87" s="67">
        <v>65</v>
      </c>
      <c r="J87" s="67"/>
      <c r="K87" s="67"/>
      <c r="L87" s="67"/>
      <c r="M87" s="67"/>
      <c r="N87" s="67">
        <v>102.3</v>
      </c>
      <c r="O87" s="67">
        <v>140.15</v>
      </c>
      <c r="P87" s="67">
        <v>141.80000000000001</v>
      </c>
      <c r="Q87" s="67">
        <v>135.6</v>
      </c>
      <c r="R87" s="67"/>
      <c r="S87" s="82"/>
    </row>
    <row r="88" spans="1:19" x14ac:dyDescent="0.3">
      <c r="B88" s="83" t="s">
        <v>204</v>
      </c>
      <c r="C88" s="67"/>
      <c r="D88" s="67"/>
      <c r="E88" s="67"/>
      <c r="F88" s="67"/>
      <c r="G88" s="67"/>
      <c r="H88" s="67"/>
      <c r="I88" s="67"/>
      <c r="J88" s="67"/>
      <c r="K88" s="67"/>
      <c r="L88" s="67"/>
      <c r="M88" s="67"/>
      <c r="N88" s="67"/>
      <c r="O88" s="67"/>
      <c r="P88" s="67"/>
      <c r="Q88" s="67"/>
      <c r="R88" s="67"/>
      <c r="S88" s="82"/>
    </row>
    <row r="89" spans="1:19" x14ac:dyDescent="0.3">
      <c r="B89" s="83" t="s">
        <v>293</v>
      </c>
      <c r="C89" s="67"/>
      <c r="D89" s="67"/>
      <c r="E89" s="67"/>
      <c r="F89" s="67"/>
      <c r="G89" s="67"/>
      <c r="H89" s="67"/>
      <c r="I89" s="67"/>
      <c r="J89" s="67"/>
      <c r="K89" s="67">
        <v>127</v>
      </c>
      <c r="L89" s="67">
        <v>121.4</v>
      </c>
      <c r="M89" s="67"/>
      <c r="N89" s="67"/>
      <c r="O89" s="67"/>
      <c r="P89" s="67"/>
      <c r="Q89" s="67"/>
      <c r="R89" s="67"/>
      <c r="S89" s="82"/>
    </row>
    <row r="90" spans="1:19" x14ac:dyDescent="0.3">
      <c r="B90" s="83" t="s">
        <v>364</v>
      </c>
      <c r="C90" s="67"/>
      <c r="D90" s="67"/>
      <c r="E90" s="67"/>
      <c r="F90" s="67"/>
      <c r="G90" s="67"/>
      <c r="H90" s="67"/>
      <c r="I90" s="67"/>
      <c r="J90" s="67"/>
      <c r="K90" s="67"/>
      <c r="L90" s="67"/>
      <c r="M90" s="67"/>
      <c r="N90" s="67"/>
      <c r="O90" s="67"/>
      <c r="P90" s="67"/>
      <c r="Q90" s="67"/>
      <c r="R90" s="67"/>
      <c r="S90" s="82"/>
    </row>
    <row r="91" spans="1:19" x14ac:dyDescent="0.3">
      <c r="B91" s="83" t="s">
        <v>446</v>
      </c>
      <c r="C91" s="67"/>
      <c r="D91" s="67"/>
      <c r="E91" s="67"/>
      <c r="F91" s="67"/>
      <c r="G91" s="67"/>
      <c r="H91" s="67"/>
      <c r="I91" s="67"/>
      <c r="J91" s="67"/>
      <c r="K91" s="67"/>
      <c r="L91" s="67"/>
      <c r="M91" s="67"/>
      <c r="N91" s="67"/>
      <c r="O91" s="67"/>
      <c r="P91" s="67"/>
      <c r="Q91" s="67"/>
      <c r="R91" s="67"/>
      <c r="S91" s="82"/>
    </row>
    <row r="92" spans="1:19" x14ac:dyDescent="0.3">
      <c r="B92" s="83" t="s">
        <v>467</v>
      </c>
      <c r="C92" s="67"/>
      <c r="D92" s="67"/>
      <c r="E92" s="67"/>
      <c r="F92" s="67"/>
      <c r="G92" s="67"/>
      <c r="H92" s="67"/>
      <c r="I92" s="67"/>
      <c r="J92" s="67"/>
      <c r="K92" s="67"/>
      <c r="L92" s="67"/>
      <c r="M92" s="67"/>
      <c r="N92" s="67"/>
      <c r="O92" s="67"/>
      <c r="P92" s="67"/>
      <c r="Q92" s="67">
        <v>2557.8000000000002</v>
      </c>
      <c r="R92" s="67">
        <v>335.4</v>
      </c>
      <c r="S92" s="82"/>
    </row>
    <row r="93" spans="1:19" x14ac:dyDescent="0.3">
      <c r="A93" s="85">
        <v>14</v>
      </c>
      <c r="B93" s="86" t="s">
        <v>716</v>
      </c>
      <c r="C93" s="87">
        <f>SUM(C94:C99)</f>
        <v>0</v>
      </c>
      <c r="D93" s="87">
        <f t="shared" ref="D93:R93" si="14">SUM(D94:D99)</f>
        <v>0</v>
      </c>
      <c r="E93" s="87">
        <f t="shared" si="14"/>
        <v>0</v>
      </c>
      <c r="F93" s="87">
        <f t="shared" si="14"/>
        <v>0</v>
      </c>
      <c r="G93" s="87">
        <f t="shared" si="14"/>
        <v>0</v>
      </c>
      <c r="H93" s="87">
        <f t="shared" si="14"/>
        <v>0</v>
      </c>
      <c r="I93" s="87">
        <f t="shared" si="14"/>
        <v>0</v>
      </c>
      <c r="J93" s="87">
        <f t="shared" si="14"/>
        <v>0</v>
      </c>
      <c r="K93" s="87">
        <f t="shared" si="14"/>
        <v>1.65</v>
      </c>
      <c r="L93" s="87">
        <f t="shared" si="14"/>
        <v>0</v>
      </c>
      <c r="M93" s="87">
        <f t="shared" si="14"/>
        <v>0</v>
      </c>
      <c r="N93" s="87">
        <f t="shared" si="14"/>
        <v>0</v>
      </c>
      <c r="O93" s="87">
        <f t="shared" si="14"/>
        <v>1.35</v>
      </c>
      <c r="P93" s="87">
        <f t="shared" si="14"/>
        <v>0</v>
      </c>
      <c r="Q93" s="87">
        <f t="shared" si="14"/>
        <v>0</v>
      </c>
      <c r="R93" s="87">
        <f t="shared" si="14"/>
        <v>0</v>
      </c>
      <c r="S93" s="87">
        <f>SUM(C93:R93)</f>
        <v>3</v>
      </c>
    </row>
    <row r="94" spans="1:19" x14ac:dyDescent="0.3">
      <c r="B94" s="83" t="s">
        <v>27</v>
      </c>
      <c r="C94" s="67"/>
      <c r="D94" s="67"/>
      <c r="E94" s="67"/>
      <c r="F94" s="67"/>
      <c r="G94" s="67"/>
      <c r="H94" s="67"/>
      <c r="I94" s="67"/>
      <c r="J94" s="67"/>
      <c r="K94" s="67"/>
      <c r="L94" s="67"/>
      <c r="M94" s="67"/>
      <c r="N94" s="67"/>
      <c r="O94" s="67"/>
      <c r="P94" s="67"/>
      <c r="Q94" s="67"/>
      <c r="R94" s="67"/>
      <c r="S94" s="82"/>
    </row>
    <row r="95" spans="1:19" x14ac:dyDescent="0.3">
      <c r="B95" s="83" t="s">
        <v>204</v>
      </c>
      <c r="C95" s="67"/>
      <c r="D95" s="67"/>
      <c r="E95" s="67"/>
      <c r="F95" s="67"/>
      <c r="G95" s="67"/>
      <c r="H95" s="67"/>
      <c r="I95" s="67"/>
      <c r="J95" s="67"/>
      <c r="K95" s="67"/>
      <c r="L95" s="67"/>
      <c r="M95" s="67"/>
      <c r="N95" s="67"/>
      <c r="O95" s="67"/>
      <c r="P95" s="67"/>
      <c r="Q95" s="67"/>
      <c r="R95" s="67"/>
      <c r="S95" s="82"/>
    </row>
    <row r="96" spans="1:19" x14ac:dyDescent="0.3">
      <c r="B96" s="83" t="s">
        <v>293</v>
      </c>
      <c r="C96" s="67"/>
      <c r="D96" s="67"/>
      <c r="E96" s="67"/>
      <c r="F96" s="67"/>
      <c r="G96" s="67"/>
      <c r="H96" s="67"/>
      <c r="I96" s="67"/>
      <c r="J96" s="67"/>
      <c r="K96" s="67">
        <v>1.65</v>
      </c>
      <c r="L96" s="67"/>
      <c r="M96" s="67"/>
      <c r="N96" s="67"/>
      <c r="O96" s="67">
        <v>1.35</v>
      </c>
      <c r="P96" s="67"/>
      <c r="Q96" s="67"/>
      <c r="R96" s="67"/>
      <c r="S96" s="82"/>
    </row>
    <row r="97" spans="1:19" x14ac:dyDescent="0.3">
      <c r="B97" s="83" t="s">
        <v>364</v>
      </c>
      <c r="C97" s="67"/>
      <c r="D97" s="67"/>
      <c r="E97" s="67"/>
      <c r="F97" s="67"/>
      <c r="G97" s="67"/>
      <c r="H97" s="67"/>
      <c r="I97" s="67"/>
      <c r="J97" s="67"/>
      <c r="K97" s="67"/>
      <c r="L97" s="67"/>
      <c r="M97" s="67"/>
      <c r="N97" s="67"/>
      <c r="O97" s="67"/>
      <c r="P97" s="67"/>
      <c r="Q97" s="67"/>
      <c r="R97" s="67"/>
      <c r="S97" s="82"/>
    </row>
    <row r="98" spans="1:19" x14ac:dyDescent="0.3">
      <c r="B98" s="83" t="s">
        <v>446</v>
      </c>
      <c r="C98" s="67"/>
      <c r="D98" s="67"/>
      <c r="E98" s="67"/>
      <c r="F98" s="67"/>
      <c r="G98" s="67"/>
      <c r="H98" s="67"/>
      <c r="I98" s="67"/>
      <c r="J98" s="67"/>
      <c r="K98" s="67"/>
      <c r="L98" s="67"/>
      <c r="M98" s="67"/>
      <c r="N98" s="67"/>
      <c r="O98" s="67"/>
      <c r="P98" s="67"/>
      <c r="Q98" s="67"/>
      <c r="R98" s="67"/>
      <c r="S98" s="82"/>
    </row>
    <row r="99" spans="1:19" x14ac:dyDescent="0.3">
      <c r="B99" s="83" t="s">
        <v>467</v>
      </c>
      <c r="C99" s="67"/>
      <c r="D99" s="67"/>
      <c r="E99" s="67"/>
      <c r="F99" s="67"/>
      <c r="G99" s="67"/>
      <c r="H99" s="67"/>
      <c r="I99" s="67"/>
      <c r="J99" s="67"/>
      <c r="K99" s="67"/>
      <c r="L99" s="67"/>
      <c r="M99" s="67"/>
      <c r="N99" s="67"/>
      <c r="O99" s="67"/>
      <c r="P99" s="67"/>
      <c r="Q99" s="67"/>
      <c r="R99" s="67"/>
      <c r="S99" s="82"/>
    </row>
    <row r="100" spans="1:19" x14ac:dyDescent="0.3">
      <c r="A100" s="85">
        <v>15</v>
      </c>
      <c r="B100" s="86" t="s">
        <v>591</v>
      </c>
      <c r="C100" s="87">
        <f>SUM(C101:C106)</f>
        <v>77.8</v>
      </c>
      <c r="D100" s="87">
        <f t="shared" ref="D100:R100" si="15">SUM(D101:D106)</f>
        <v>0</v>
      </c>
      <c r="E100" s="87">
        <f t="shared" si="15"/>
        <v>0</v>
      </c>
      <c r="F100" s="87">
        <f t="shared" si="15"/>
        <v>3.33</v>
      </c>
      <c r="G100" s="87">
        <f t="shared" si="15"/>
        <v>213.95</v>
      </c>
      <c r="H100" s="87">
        <f t="shared" si="15"/>
        <v>170.75</v>
      </c>
      <c r="I100" s="87">
        <f t="shared" si="15"/>
        <v>201.68</v>
      </c>
      <c r="J100" s="87">
        <f t="shared" si="15"/>
        <v>6.1849999999999996</v>
      </c>
      <c r="K100" s="87">
        <f t="shared" si="15"/>
        <v>283</v>
      </c>
      <c r="L100" s="87">
        <f t="shared" si="15"/>
        <v>1098.8000000000002</v>
      </c>
      <c r="M100" s="87">
        <f t="shared" si="15"/>
        <v>9.3000000000000007</v>
      </c>
      <c r="N100" s="87">
        <f>SUM(N102:N106)</f>
        <v>295.5</v>
      </c>
      <c r="O100" s="87">
        <f t="shared" si="15"/>
        <v>244.2</v>
      </c>
      <c r="P100" s="87">
        <f t="shared" si="15"/>
        <v>65</v>
      </c>
      <c r="Q100" s="87">
        <f t="shared" si="15"/>
        <v>14.9</v>
      </c>
      <c r="R100" s="87">
        <f t="shared" si="15"/>
        <v>20</v>
      </c>
      <c r="S100" s="87">
        <f>SUM(C100:R100)</f>
        <v>2704.395</v>
      </c>
    </row>
    <row r="101" spans="1:19" x14ac:dyDescent="0.3">
      <c r="B101" s="83" t="s">
        <v>27</v>
      </c>
      <c r="C101" s="67">
        <v>2.1</v>
      </c>
      <c r="D101" s="67"/>
      <c r="E101" s="67"/>
      <c r="F101" s="67"/>
      <c r="G101" s="67">
        <v>89.95</v>
      </c>
      <c r="H101" s="67"/>
      <c r="I101" s="67"/>
      <c r="J101" s="67"/>
      <c r="K101" s="67"/>
      <c r="L101" s="67"/>
      <c r="M101" s="67"/>
      <c r="O101" s="67"/>
      <c r="P101" s="67"/>
      <c r="Q101" s="67"/>
      <c r="R101" s="67"/>
      <c r="S101" s="82"/>
    </row>
    <row r="102" spans="1:19" x14ac:dyDescent="0.3">
      <c r="B102" s="83" t="s">
        <v>204</v>
      </c>
      <c r="C102" s="67"/>
      <c r="D102" s="67"/>
      <c r="E102" s="67"/>
      <c r="F102" s="67"/>
      <c r="G102" s="67">
        <v>124</v>
      </c>
      <c r="H102" s="67">
        <v>0.75</v>
      </c>
      <c r="I102" s="67">
        <v>151.68</v>
      </c>
      <c r="J102" s="67"/>
      <c r="K102" s="67">
        <v>245</v>
      </c>
      <c r="L102" s="67">
        <v>1.1000000000000001</v>
      </c>
      <c r="M102" s="67"/>
      <c r="N102" s="67">
        <v>115</v>
      </c>
      <c r="O102" s="67"/>
      <c r="P102" s="67"/>
      <c r="Q102" s="67">
        <v>14.9</v>
      </c>
      <c r="R102" s="67"/>
      <c r="S102" s="82"/>
    </row>
    <row r="103" spans="1:19" x14ac:dyDescent="0.3">
      <c r="B103" s="83" t="s">
        <v>293</v>
      </c>
      <c r="C103" s="67"/>
      <c r="D103" s="67"/>
      <c r="E103" s="67"/>
      <c r="F103" s="67"/>
      <c r="G103" s="67"/>
      <c r="H103" s="67"/>
      <c r="I103" s="67"/>
      <c r="J103" s="67"/>
      <c r="K103" s="67"/>
      <c r="L103" s="67"/>
      <c r="M103" s="67"/>
      <c r="N103" s="67"/>
      <c r="O103" s="67"/>
      <c r="P103" s="67"/>
      <c r="Q103" s="67"/>
      <c r="R103" s="67"/>
      <c r="S103" s="82"/>
    </row>
    <row r="104" spans="1:19" x14ac:dyDescent="0.3">
      <c r="B104" s="83" t="s">
        <v>364</v>
      </c>
      <c r="C104" s="67">
        <v>75.7</v>
      </c>
      <c r="D104" s="67"/>
      <c r="E104" s="67"/>
      <c r="F104" s="67">
        <v>3.33</v>
      </c>
      <c r="G104" s="67"/>
      <c r="H104" s="67">
        <v>170</v>
      </c>
      <c r="I104" s="67">
        <v>50</v>
      </c>
      <c r="J104" s="67"/>
      <c r="K104" s="67">
        <v>38</v>
      </c>
      <c r="L104" s="67">
        <v>901.7</v>
      </c>
      <c r="M104" s="67"/>
      <c r="N104" s="67">
        <v>36</v>
      </c>
      <c r="O104" s="67">
        <v>50</v>
      </c>
      <c r="P104" s="67">
        <v>65</v>
      </c>
      <c r="Q104" s="67"/>
      <c r="R104" s="67">
        <v>20</v>
      </c>
      <c r="S104" s="82"/>
    </row>
    <row r="105" spans="1:19" x14ac:dyDescent="0.3">
      <c r="B105" s="83" t="s">
        <v>446</v>
      </c>
      <c r="C105" s="67"/>
      <c r="D105" s="67"/>
      <c r="E105" s="67"/>
      <c r="F105" s="67"/>
      <c r="G105" s="67"/>
      <c r="H105" s="67"/>
      <c r="I105" s="67"/>
      <c r="J105" s="67">
        <v>6.1849999999999996</v>
      </c>
      <c r="K105" s="67"/>
      <c r="L105" s="67"/>
      <c r="M105" s="67"/>
      <c r="N105" s="67"/>
      <c r="O105" s="67"/>
      <c r="P105" s="67"/>
      <c r="Q105" s="67"/>
      <c r="R105" s="67"/>
      <c r="S105" s="82"/>
    </row>
    <row r="106" spans="1:19" x14ac:dyDescent="0.3">
      <c r="B106" s="83" t="s">
        <v>467</v>
      </c>
      <c r="C106" s="67"/>
      <c r="D106" s="67"/>
      <c r="E106" s="67"/>
      <c r="F106" s="67"/>
      <c r="G106" s="67"/>
      <c r="H106" s="67"/>
      <c r="I106" s="67"/>
      <c r="J106" s="67"/>
      <c r="K106" s="67"/>
      <c r="L106" s="67">
        <v>196</v>
      </c>
      <c r="M106" s="67">
        <v>9.3000000000000007</v>
      </c>
      <c r="N106" s="67">
        <v>144.5</v>
      </c>
      <c r="O106" s="67">
        <v>194.2</v>
      </c>
      <c r="P106" s="67"/>
      <c r="Q106" s="67"/>
      <c r="R106" s="67"/>
      <c r="S106" s="82"/>
    </row>
    <row r="107" spans="1:19" x14ac:dyDescent="0.3">
      <c r="A107" s="85">
        <v>16</v>
      </c>
      <c r="B107" s="88" t="s">
        <v>724</v>
      </c>
      <c r="C107" s="87">
        <f>SUM(C108:C113)</f>
        <v>0</v>
      </c>
      <c r="D107" s="87">
        <f t="shared" ref="D107:R107" si="16">SUM(D108:D113)</f>
        <v>0</v>
      </c>
      <c r="E107" s="87">
        <f t="shared" si="16"/>
        <v>0</v>
      </c>
      <c r="F107" s="87">
        <f t="shared" si="16"/>
        <v>1.5</v>
      </c>
      <c r="G107" s="87">
        <f t="shared" si="16"/>
        <v>0</v>
      </c>
      <c r="H107" s="87">
        <f t="shared" si="16"/>
        <v>0</v>
      </c>
      <c r="I107" s="87">
        <f t="shared" si="16"/>
        <v>0</v>
      </c>
      <c r="J107" s="87">
        <f t="shared" si="16"/>
        <v>0</v>
      </c>
      <c r="K107" s="87">
        <f>SUM(K108:K113)</f>
        <v>240</v>
      </c>
      <c r="L107" s="87">
        <f t="shared" si="16"/>
        <v>0</v>
      </c>
      <c r="M107" s="87">
        <f t="shared" si="16"/>
        <v>0</v>
      </c>
      <c r="N107" s="87">
        <f t="shared" si="16"/>
        <v>360</v>
      </c>
      <c r="O107" s="87">
        <f t="shared" si="16"/>
        <v>0</v>
      </c>
      <c r="P107" s="87">
        <f t="shared" si="16"/>
        <v>0</v>
      </c>
      <c r="Q107" s="87">
        <f t="shared" si="16"/>
        <v>0</v>
      </c>
      <c r="R107" s="87">
        <f t="shared" si="16"/>
        <v>0</v>
      </c>
      <c r="S107" s="87">
        <f>SUM(C107:R107)</f>
        <v>601.5</v>
      </c>
    </row>
    <row r="108" spans="1:19" x14ac:dyDescent="0.3">
      <c r="B108" s="83" t="s">
        <v>27</v>
      </c>
      <c r="C108" s="67"/>
      <c r="D108" s="67"/>
      <c r="E108" s="67"/>
      <c r="F108" s="67"/>
      <c r="G108" s="67"/>
      <c r="H108" s="67"/>
      <c r="I108" s="67"/>
      <c r="J108" s="67"/>
      <c r="K108" s="67">
        <v>240</v>
      </c>
      <c r="L108" s="67"/>
      <c r="M108" s="67"/>
      <c r="N108" s="67">
        <v>360</v>
      </c>
      <c r="O108" s="67"/>
      <c r="P108" s="67"/>
      <c r="Q108" s="67"/>
      <c r="R108" s="67"/>
      <c r="S108" s="82"/>
    </row>
    <row r="109" spans="1:19" x14ac:dyDescent="0.3">
      <c r="B109" s="83" t="s">
        <v>204</v>
      </c>
      <c r="C109" s="67"/>
      <c r="D109" s="67"/>
      <c r="E109" s="67"/>
      <c r="F109" s="67"/>
      <c r="G109" s="67"/>
      <c r="H109" s="67"/>
      <c r="I109" s="67"/>
      <c r="J109" s="67"/>
      <c r="K109" s="67"/>
      <c r="L109" s="67"/>
      <c r="M109" s="67"/>
      <c r="N109" s="67"/>
      <c r="O109" s="67"/>
      <c r="P109" s="67"/>
      <c r="Q109" s="67"/>
      <c r="R109" s="67"/>
      <c r="S109" s="82"/>
    </row>
    <row r="110" spans="1:19" x14ac:dyDescent="0.3">
      <c r="B110" s="83" t="s">
        <v>293</v>
      </c>
      <c r="C110" s="67"/>
      <c r="D110" s="67"/>
      <c r="E110" s="67"/>
      <c r="F110" s="67"/>
      <c r="G110" s="67"/>
      <c r="H110" s="67"/>
      <c r="I110" s="67"/>
      <c r="J110" s="67"/>
      <c r="K110" s="67"/>
      <c r="L110" s="67"/>
      <c r="M110" s="67"/>
      <c r="N110" s="67"/>
      <c r="O110" s="67"/>
      <c r="P110" s="67"/>
      <c r="Q110" s="67"/>
      <c r="R110" s="67"/>
      <c r="S110" s="82"/>
    </row>
    <row r="111" spans="1:19" x14ac:dyDescent="0.3">
      <c r="B111" s="83" t="s">
        <v>364</v>
      </c>
      <c r="C111" s="67"/>
      <c r="D111" s="67"/>
      <c r="E111" s="67"/>
      <c r="F111" s="67">
        <v>1.5</v>
      </c>
      <c r="G111" s="67"/>
      <c r="H111" s="67"/>
      <c r="I111" s="67"/>
      <c r="J111" s="67"/>
      <c r="L111" s="67"/>
      <c r="M111" s="67"/>
      <c r="N111" s="67"/>
      <c r="O111" s="67"/>
      <c r="P111" s="67"/>
      <c r="Q111" s="67"/>
      <c r="R111" s="67"/>
      <c r="S111" s="82"/>
    </row>
    <row r="112" spans="1:19" x14ac:dyDescent="0.3">
      <c r="B112" s="83" t="s">
        <v>446</v>
      </c>
      <c r="C112" s="67"/>
      <c r="D112" s="67"/>
      <c r="E112" s="67"/>
      <c r="F112" s="67"/>
      <c r="G112" s="67"/>
      <c r="H112" s="67"/>
      <c r="I112" s="67"/>
      <c r="J112" s="67"/>
      <c r="K112" s="67"/>
      <c r="L112" s="67"/>
      <c r="M112" s="67"/>
      <c r="N112" s="67"/>
      <c r="O112" s="67"/>
      <c r="P112" s="67"/>
      <c r="Q112" s="67"/>
      <c r="R112" s="67"/>
      <c r="S112" s="82"/>
    </row>
    <row r="113" spans="1:19" x14ac:dyDescent="0.3">
      <c r="B113" s="83" t="s">
        <v>467</v>
      </c>
      <c r="C113" s="67"/>
      <c r="D113" s="67"/>
      <c r="E113" s="67"/>
      <c r="F113" s="67"/>
      <c r="G113" s="67"/>
      <c r="H113" s="67"/>
      <c r="I113" s="67"/>
      <c r="J113" s="67"/>
      <c r="K113" s="67"/>
      <c r="L113" s="67"/>
      <c r="M113" s="67"/>
      <c r="N113" s="67"/>
      <c r="O113" s="67"/>
      <c r="P113" s="67"/>
      <c r="Q113" s="67"/>
      <c r="R113" s="67"/>
      <c r="S113" s="82"/>
    </row>
    <row r="114" spans="1:19" x14ac:dyDescent="0.3">
      <c r="B114" s="84" t="s">
        <v>708</v>
      </c>
      <c r="C114" s="82">
        <f>SUM(C2+C9+C16+C23+C30+C37+C44+C51+C58+C65+C72+C79+C86+C93+C100+C107)</f>
        <v>643.59999999999991</v>
      </c>
      <c r="D114" s="82">
        <f t="shared" ref="D114:R114" si="17">SUM(D2+D9+D16+D23+D30+D37+D44+D51+D58+D65+D72+D79+D86+D93+D100+D107)</f>
        <v>7615.2880000000005</v>
      </c>
      <c r="E114" s="82">
        <f t="shared" si="17"/>
        <v>2749.2</v>
      </c>
      <c r="F114" s="82">
        <f t="shared" si="17"/>
        <v>1224.6329999999998</v>
      </c>
      <c r="G114" s="82">
        <f t="shared" si="17"/>
        <v>579.36299999999994</v>
      </c>
      <c r="H114" s="82">
        <f t="shared" si="17"/>
        <v>2702.74</v>
      </c>
      <c r="I114" s="82">
        <f t="shared" si="17"/>
        <v>913.68000000000006</v>
      </c>
      <c r="J114" s="82">
        <f t="shared" si="17"/>
        <v>1136.3700000000001</v>
      </c>
      <c r="K114" s="82">
        <f t="shared" si="17"/>
        <v>2205.33</v>
      </c>
      <c r="L114" s="82">
        <f t="shared" si="17"/>
        <v>2070.34</v>
      </c>
      <c r="M114" s="82">
        <f t="shared" si="17"/>
        <v>3549.5</v>
      </c>
      <c r="N114" s="82">
        <f t="shared" si="17"/>
        <v>1623.05</v>
      </c>
      <c r="O114" s="82">
        <f t="shared" si="17"/>
        <v>3267.4369999999999</v>
      </c>
      <c r="P114" s="82">
        <f t="shared" si="17"/>
        <v>2192.2800000000002</v>
      </c>
      <c r="Q114" s="82">
        <f t="shared" si="17"/>
        <v>4128.7</v>
      </c>
      <c r="R114" s="82">
        <f t="shared" si="17"/>
        <v>2223.4299999999998</v>
      </c>
      <c r="S114" s="82">
        <f>SUM(S2+S9+S16+S23+S30+S37+S44+S51+S58+S65+S72+S79+S86+S93+S100+S107)</f>
        <v>38824.940999999999</v>
      </c>
    </row>
    <row r="116" spans="1:19" x14ac:dyDescent="0.3">
      <c r="A116" s="100" t="s">
        <v>740</v>
      </c>
      <c r="B116" s="98"/>
      <c r="C116" s="98">
        <v>2008</v>
      </c>
      <c r="D116" s="98">
        <v>2009</v>
      </c>
      <c r="E116" s="98">
        <v>2010</v>
      </c>
      <c r="F116" s="98">
        <v>2011</v>
      </c>
      <c r="G116" s="98">
        <v>2012</v>
      </c>
      <c r="H116" s="98">
        <v>2013</v>
      </c>
      <c r="I116" s="98">
        <v>2014</v>
      </c>
      <c r="J116" s="98">
        <v>2015</v>
      </c>
      <c r="K116" s="98">
        <v>2016</v>
      </c>
      <c r="L116" s="98">
        <v>2017</v>
      </c>
      <c r="M116" s="98">
        <v>2018</v>
      </c>
      <c r="N116" s="98">
        <v>2019</v>
      </c>
      <c r="O116" s="98">
        <v>2020</v>
      </c>
      <c r="P116" s="98">
        <v>2021</v>
      </c>
      <c r="Q116" s="98">
        <v>2022</v>
      </c>
      <c r="R116" s="98">
        <v>2023</v>
      </c>
      <c r="S116" s="98" t="s">
        <v>708</v>
      </c>
    </row>
    <row r="117" spans="1:19" x14ac:dyDescent="0.3">
      <c r="A117" t="s">
        <v>741</v>
      </c>
      <c r="B117" s="64" t="s">
        <v>726</v>
      </c>
      <c r="C117" s="38">
        <f>C3+C10+C17+C24+C31</f>
        <v>0</v>
      </c>
      <c r="D117" s="38">
        <f t="shared" ref="D117:R117" si="18">D3+D10+D17+D24+D31</f>
        <v>101.46299999999999</v>
      </c>
      <c r="E117" s="38">
        <f t="shared" si="18"/>
        <v>474.3</v>
      </c>
      <c r="F117" s="38">
        <f t="shared" si="18"/>
        <v>342.12</v>
      </c>
      <c r="G117" s="38">
        <f t="shared" si="18"/>
        <v>61.522999999999996</v>
      </c>
      <c r="H117" s="38">
        <f t="shared" si="18"/>
        <v>858.19999999999993</v>
      </c>
      <c r="I117" s="38">
        <f t="shared" si="18"/>
        <v>95.5</v>
      </c>
      <c r="J117" s="38">
        <f t="shared" si="18"/>
        <v>309.5</v>
      </c>
      <c r="K117" s="38">
        <f t="shared" si="18"/>
        <v>258.13</v>
      </c>
      <c r="L117" s="38">
        <f t="shared" si="18"/>
        <v>15.5</v>
      </c>
      <c r="M117" s="38">
        <f t="shared" si="18"/>
        <v>174</v>
      </c>
      <c r="N117" s="38">
        <f t="shared" si="18"/>
        <v>244</v>
      </c>
      <c r="O117" s="38">
        <f t="shared" si="18"/>
        <v>89.176999999999992</v>
      </c>
      <c r="P117" s="38">
        <f t="shared" si="18"/>
        <v>0</v>
      </c>
      <c r="Q117" s="38">
        <f t="shared" si="18"/>
        <v>9.94</v>
      </c>
      <c r="R117" s="38">
        <f t="shared" si="18"/>
        <v>0</v>
      </c>
      <c r="S117" s="38">
        <f>SUM(C117:R117)</f>
        <v>3033.3530000000001</v>
      </c>
    </row>
    <row r="118" spans="1:19" x14ac:dyDescent="0.3">
      <c r="A118" t="s">
        <v>742</v>
      </c>
      <c r="B118" s="64" t="s">
        <v>726</v>
      </c>
      <c r="C118" s="38">
        <f>C4+C11+C18+C25+C32</f>
        <v>26</v>
      </c>
      <c r="D118" s="38">
        <f t="shared" ref="D118:R118" si="19">D4+D11+D18+D25+D32</f>
        <v>4</v>
      </c>
      <c r="E118" s="38">
        <f t="shared" si="19"/>
        <v>70</v>
      </c>
      <c r="F118" s="38">
        <f t="shared" si="19"/>
        <v>208</v>
      </c>
      <c r="G118" s="38">
        <f t="shared" si="19"/>
        <v>0</v>
      </c>
      <c r="H118" s="38">
        <f t="shared" si="19"/>
        <v>389</v>
      </c>
      <c r="I118" s="38">
        <f t="shared" si="19"/>
        <v>110.5</v>
      </c>
      <c r="J118" s="38">
        <f t="shared" si="19"/>
        <v>7</v>
      </c>
      <c r="K118" s="38">
        <f t="shared" si="19"/>
        <v>12.1</v>
      </c>
      <c r="L118" s="38">
        <f t="shared" si="19"/>
        <v>98.14</v>
      </c>
      <c r="M118" s="38">
        <f t="shared" si="19"/>
        <v>5</v>
      </c>
      <c r="N118" s="38">
        <f t="shared" si="19"/>
        <v>0</v>
      </c>
      <c r="O118" s="38">
        <f t="shared" si="19"/>
        <v>2.66</v>
      </c>
      <c r="P118" s="38">
        <f t="shared" si="19"/>
        <v>0</v>
      </c>
      <c r="Q118" s="38">
        <f t="shared" si="19"/>
        <v>0</v>
      </c>
      <c r="R118" s="38">
        <f t="shared" si="19"/>
        <v>0</v>
      </c>
      <c r="S118" s="38">
        <f t="shared" ref="S118:S140" si="20">SUM(C118:R118)</f>
        <v>932.4</v>
      </c>
    </row>
    <row r="119" spans="1:19" x14ac:dyDescent="0.3">
      <c r="A119" t="s">
        <v>743</v>
      </c>
      <c r="B119" s="64" t="s">
        <v>726</v>
      </c>
      <c r="C119" s="38">
        <f t="shared" ref="C119:R122" si="21">C5+C12+C19+C26+C33</f>
        <v>0</v>
      </c>
      <c r="D119" s="38">
        <f t="shared" si="21"/>
        <v>2.6</v>
      </c>
      <c r="E119" s="38">
        <f t="shared" si="21"/>
        <v>1.7</v>
      </c>
      <c r="F119" s="38">
        <f t="shared" si="21"/>
        <v>22.79</v>
      </c>
      <c r="G119" s="38">
        <f t="shared" si="21"/>
        <v>0</v>
      </c>
      <c r="H119" s="38">
        <f t="shared" si="21"/>
        <v>0</v>
      </c>
      <c r="I119" s="38">
        <f t="shared" si="21"/>
        <v>2</v>
      </c>
      <c r="J119" s="38">
        <f t="shared" si="21"/>
        <v>0</v>
      </c>
      <c r="K119" s="38">
        <f t="shared" si="21"/>
        <v>1.2</v>
      </c>
      <c r="L119" s="38">
        <f t="shared" si="21"/>
        <v>0</v>
      </c>
      <c r="M119" s="38">
        <f t="shared" si="21"/>
        <v>14.6</v>
      </c>
      <c r="N119" s="38">
        <f t="shared" si="21"/>
        <v>15</v>
      </c>
      <c r="O119" s="38">
        <f t="shared" si="21"/>
        <v>144</v>
      </c>
      <c r="P119" s="38">
        <f t="shared" si="21"/>
        <v>0</v>
      </c>
      <c r="Q119" s="38">
        <f t="shared" si="21"/>
        <v>77.5</v>
      </c>
      <c r="R119" s="38">
        <f t="shared" si="21"/>
        <v>0</v>
      </c>
      <c r="S119" s="38">
        <f t="shared" si="20"/>
        <v>281.39</v>
      </c>
    </row>
    <row r="120" spans="1:19" x14ac:dyDescent="0.3">
      <c r="A120" t="s">
        <v>744</v>
      </c>
      <c r="B120" s="64" t="s">
        <v>726</v>
      </c>
      <c r="C120" s="38">
        <f t="shared" si="21"/>
        <v>34.5</v>
      </c>
      <c r="D120" s="38">
        <f t="shared" si="21"/>
        <v>0</v>
      </c>
      <c r="E120" s="38">
        <f t="shared" si="21"/>
        <v>171</v>
      </c>
      <c r="F120" s="38">
        <f t="shared" si="21"/>
        <v>14.9</v>
      </c>
      <c r="G120" s="38">
        <f t="shared" si="21"/>
        <v>0</v>
      </c>
      <c r="H120" s="38">
        <f t="shared" si="21"/>
        <v>0</v>
      </c>
      <c r="I120" s="38">
        <f t="shared" si="21"/>
        <v>139</v>
      </c>
      <c r="J120" s="38">
        <f t="shared" si="21"/>
        <v>411</v>
      </c>
      <c r="K120" s="38">
        <f t="shared" si="21"/>
        <v>0</v>
      </c>
      <c r="L120" s="38">
        <f t="shared" si="21"/>
        <v>0</v>
      </c>
      <c r="M120" s="38">
        <f t="shared" si="21"/>
        <v>83.2</v>
      </c>
      <c r="N120" s="38">
        <f t="shared" si="21"/>
        <v>88.9</v>
      </c>
      <c r="O120" s="38">
        <f t="shared" si="21"/>
        <v>721.7</v>
      </c>
      <c r="P120" s="38">
        <f t="shared" si="21"/>
        <v>10</v>
      </c>
      <c r="Q120" s="38">
        <f t="shared" si="21"/>
        <v>80</v>
      </c>
      <c r="R120" s="38">
        <f t="shared" si="21"/>
        <v>0</v>
      </c>
      <c r="S120" s="38">
        <f t="shared" si="20"/>
        <v>1754.2</v>
      </c>
    </row>
    <row r="121" spans="1:19" x14ac:dyDescent="0.3">
      <c r="A121" t="s">
        <v>745</v>
      </c>
      <c r="B121" s="64" t="s">
        <v>726</v>
      </c>
      <c r="C121" s="38">
        <f t="shared" si="21"/>
        <v>0</v>
      </c>
      <c r="D121" s="38">
        <f t="shared" si="21"/>
        <v>0</v>
      </c>
      <c r="E121" s="38">
        <f t="shared" si="21"/>
        <v>0</v>
      </c>
      <c r="F121" s="38">
        <f t="shared" si="21"/>
        <v>47.602999999999994</v>
      </c>
      <c r="G121" s="38">
        <f t="shared" si="21"/>
        <v>0</v>
      </c>
      <c r="H121" s="38">
        <f t="shared" si="21"/>
        <v>0</v>
      </c>
      <c r="I121" s="38">
        <f t="shared" si="21"/>
        <v>0</v>
      </c>
      <c r="J121" s="38">
        <f t="shared" si="21"/>
        <v>0</v>
      </c>
      <c r="K121" s="38">
        <f t="shared" si="21"/>
        <v>0</v>
      </c>
      <c r="L121" s="38">
        <f t="shared" si="21"/>
        <v>0</v>
      </c>
      <c r="M121" s="38">
        <f t="shared" si="21"/>
        <v>675</v>
      </c>
      <c r="N121" s="38">
        <f t="shared" si="21"/>
        <v>0</v>
      </c>
      <c r="O121" s="38">
        <f t="shared" si="21"/>
        <v>0</v>
      </c>
      <c r="P121" s="38">
        <f t="shared" si="21"/>
        <v>0</v>
      </c>
      <c r="Q121" s="38">
        <f t="shared" si="21"/>
        <v>0</v>
      </c>
      <c r="R121" s="38">
        <f t="shared" si="21"/>
        <v>0</v>
      </c>
      <c r="S121" s="38">
        <f t="shared" si="20"/>
        <v>722.60299999999995</v>
      </c>
    </row>
    <row r="122" spans="1:19" x14ac:dyDescent="0.3">
      <c r="A122" s="99" t="s">
        <v>746</v>
      </c>
      <c r="B122" s="64" t="s">
        <v>726</v>
      </c>
      <c r="C122" s="38">
        <f t="shared" si="21"/>
        <v>128.4</v>
      </c>
      <c r="D122" s="38">
        <f t="shared" si="21"/>
        <v>0</v>
      </c>
      <c r="E122" s="38">
        <f t="shared" si="21"/>
        <v>682.6</v>
      </c>
      <c r="F122" s="38">
        <f t="shared" si="21"/>
        <v>340</v>
      </c>
      <c r="G122" s="38">
        <f t="shared" si="21"/>
        <v>0</v>
      </c>
      <c r="H122" s="38">
        <f t="shared" si="21"/>
        <v>153.13</v>
      </c>
      <c r="I122" s="38">
        <f t="shared" si="21"/>
        <v>300</v>
      </c>
      <c r="J122" s="38">
        <f t="shared" si="21"/>
        <v>300</v>
      </c>
      <c r="K122" s="38">
        <f t="shared" si="21"/>
        <v>392.3</v>
      </c>
      <c r="L122" s="38">
        <f t="shared" si="21"/>
        <v>0</v>
      </c>
      <c r="M122" s="38">
        <f t="shared" si="21"/>
        <v>1752.9</v>
      </c>
      <c r="N122" s="38">
        <f t="shared" si="21"/>
        <v>222</v>
      </c>
      <c r="O122" s="38">
        <f t="shared" si="21"/>
        <v>98</v>
      </c>
      <c r="P122" s="38">
        <f t="shared" si="21"/>
        <v>854</v>
      </c>
      <c r="Q122" s="38">
        <f t="shared" si="21"/>
        <v>524.9</v>
      </c>
      <c r="R122" s="38">
        <f t="shared" si="21"/>
        <v>0</v>
      </c>
      <c r="S122" s="38">
        <f t="shared" si="20"/>
        <v>5748.23</v>
      </c>
    </row>
    <row r="123" spans="1:19" x14ac:dyDescent="0.3">
      <c r="A123" t="s">
        <v>741</v>
      </c>
      <c r="B123" s="64" t="s">
        <v>728</v>
      </c>
      <c r="C123" s="38">
        <f t="shared" ref="C123:R123" si="22">C52+C59+C66+C73</f>
        <v>0</v>
      </c>
      <c r="D123" s="38">
        <f t="shared" si="22"/>
        <v>7500</v>
      </c>
      <c r="E123" s="38">
        <f t="shared" si="22"/>
        <v>0</v>
      </c>
      <c r="F123" s="38">
        <f t="shared" si="22"/>
        <v>0</v>
      </c>
      <c r="G123" s="38">
        <f t="shared" si="22"/>
        <v>0</v>
      </c>
      <c r="H123" s="38">
        <f t="shared" si="22"/>
        <v>700</v>
      </c>
      <c r="I123" s="38">
        <f t="shared" si="22"/>
        <v>0</v>
      </c>
      <c r="J123" s="38">
        <f t="shared" si="22"/>
        <v>5.9</v>
      </c>
      <c r="K123" s="38">
        <f t="shared" si="22"/>
        <v>160.19999999999999</v>
      </c>
      <c r="L123" s="38">
        <f t="shared" si="22"/>
        <v>0</v>
      </c>
      <c r="M123" s="38">
        <f t="shared" si="22"/>
        <v>0</v>
      </c>
      <c r="N123" s="38">
        <f t="shared" si="22"/>
        <v>41.6</v>
      </c>
      <c r="O123" s="38">
        <f t="shared" si="22"/>
        <v>290</v>
      </c>
      <c r="P123" s="38">
        <f t="shared" si="22"/>
        <v>0</v>
      </c>
      <c r="Q123" s="38">
        <f t="shared" si="22"/>
        <v>713.06</v>
      </c>
      <c r="R123" s="38">
        <f t="shared" si="22"/>
        <v>212.6</v>
      </c>
      <c r="S123" s="38">
        <f t="shared" si="20"/>
        <v>9623.36</v>
      </c>
    </row>
    <row r="124" spans="1:19" x14ac:dyDescent="0.3">
      <c r="A124" t="s">
        <v>742</v>
      </c>
      <c r="B124" s="64" t="s">
        <v>728</v>
      </c>
      <c r="C124" s="38">
        <f t="shared" ref="C124:R124" si="23">C53+C60+C67+C74</f>
        <v>0</v>
      </c>
      <c r="D124" s="38">
        <f t="shared" si="23"/>
        <v>0</v>
      </c>
      <c r="E124" s="38">
        <f t="shared" si="23"/>
        <v>0</v>
      </c>
      <c r="F124" s="38">
        <f t="shared" si="23"/>
        <v>0</v>
      </c>
      <c r="G124" s="38">
        <f t="shared" si="23"/>
        <v>0</v>
      </c>
      <c r="H124" s="38">
        <f t="shared" si="23"/>
        <v>0</v>
      </c>
      <c r="I124" s="38">
        <f t="shared" si="23"/>
        <v>0</v>
      </c>
      <c r="J124" s="38">
        <f t="shared" si="23"/>
        <v>0</v>
      </c>
      <c r="K124" s="38">
        <f t="shared" si="23"/>
        <v>0</v>
      </c>
      <c r="L124" s="38">
        <f t="shared" si="23"/>
        <v>0</v>
      </c>
      <c r="M124" s="38">
        <f t="shared" si="23"/>
        <v>0</v>
      </c>
      <c r="N124" s="38">
        <f t="shared" si="23"/>
        <v>0</v>
      </c>
      <c r="O124" s="38">
        <f t="shared" si="23"/>
        <v>0</v>
      </c>
      <c r="P124" s="38">
        <f t="shared" si="23"/>
        <v>0</v>
      </c>
      <c r="Q124" s="38">
        <f t="shared" si="23"/>
        <v>0</v>
      </c>
      <c r="R124" s="38">
        <f t="shared" si="23"/>
        <v>0</v>
      </c>
      <c r="S124" s="38">
        <f t="shared" si="20"/>
        <v>0</v>
      </c>
    </row>
    <row r="125" spans="1:19" x14ac:dyDescent="0.3">
      <c r="A125" t="s">
        <v>743</v>
      </c>
      <c r="B125" s="64" t="s">
        <v>728</v>
      </c>
      <c r="C125" s="38">
        <f t="shared" ref="C125:R125" si="24">C54+C61+C68+C75</f>
        <v>0</v>
      </c>
      <c r="D125" s="38">
        <f t="shared" si="24"/>
        <v>0</v>
      </c>
      <c r="E125" s="38">
        <f t="shared" si="24"/>
        <v>0</v>
      </c>
      <c r="F125" s="38">
        <f t="shared" si="24"/>
        <v>0</v>
      </c>
      <c r="G125" s="38">
        <f t="shared" si="24"/>
        <v>0</v>
      </c>
      <c r="H125" s="38">
        <f t="shared" si="24"/>
        <v>0</v>
      </c>
      <c r="I125" s="38">
        <f t="shared" si="24"/>
        <v>0</v>
      </c>
      <c r="J125" s="38">
        <f t="shared" si="24"/>
        <v>0</v>
      </c>
      <c r="K125" s="38">
        <f t="shared" si="24"/>
        <v>0</v>
      </c>
      <c r="L125" s="38">
        <f t="shared" si="24"/>
        <v>0</v>
      </c>
      <c r="M125" s="38">
        <f t="shared" si="24"/>
        <v>0</v>
      </c>
      <c r="N125" s="38">
        <f t="shared" si="24"/>
        <v>0</v>
      </c>
      <c r="O125" s="38">
        <f t="shared" si="24"/>
        <v>0</v>
      </c>
      <c r="P125" s="38">
        <f t="shared" si="24"/>
        <v>0</v>
      </c>
      <c r="Q125" s="38">
        <f t="shared" si="24"/>
        <v>0</v>
      </c>
      <c r="R125" s="38">
        <f t="shared" si="24"/>
        <v>0</v>
      </c>
      <c r="S125" s="38">
        <f t="shared" si="20"/>
        <v>0</v>
      </c>
    </row>
    <row r="126" spans="1:19" x14ac:dyDescent="0.3">
      <c r="A126" t="s">
        <v>744</v>
      </c>
      <c r="B126" s="64" t="s">
        <v>728</v>
      </c>
      <c r="C126" s="38">
        <f t="shared" ref="C126:R126" si="25">C55+C62+C69+C76</f>
        <v>0</v>
      </c>
      <c r="D126" s="38">
        <f t="shared" si="25"/>
        <v>0</v>
      </c>
      <c r="E126" s="38">
        <f t="shared" si="25"/>
        <v>0</v>
      </c>
      <c r="F126" s="38">
        <f t="shared" si="25"/>
        <v>0</v>
      </c>
      <c r="G126" s="38">
        <f t="shared" si="25"/>
        <v>0</v>
      </c>
      <c r="H126" s="38">
        <f t="shared" si="25"/>
        <v>0</v>
      </c>
      <c r="I126" s="38">
        <f t="shared" si="25"/>
        <v>0</v>
      </c>
      <c r="J126" s="38">
        <f t="shared" si="25"/>
        <v>0</v>
      </c>
      <c r="K126" s="38">
        <f t="shared" si="25"/>
        <v>0</v>
      </c>
      <c r="L126" s="38">
        <f t="shared" si="25"/>
        <v>0</v>
      </c>
      <c r="M126" s="38">
        <f t="shared" si="25"/>
        <v>0</v>
      </c>
      <c r="N126" s="38">
        <f t="shared" si="25"/>
        <v>0</v>
      </c>
      <c r="O126" s="38">
        <f t="shared" si="25"/>
        <v>0</v>
      </c>
      <c r="P126" s="38">
        <f t="shared" si="25"/>
        <v>0</v>
      </c>
      <c r="Q126" s="38">
        <f t="shared" si="25"/>
        <v>0</v>
      </c>
      <c r="R126" s="38">
        <f t="shared" si="25"/>
        <v>0</v>
      </c>
      <c r="S126" s="38">
        <f t="shared" si="20"/>
        <v>0</v>
      </c>
    </row>
    <row r="127" spans="1:19" x14ac:dyDescent="0.3">
      <c r="A127" t="s">
        <v>745</v>
      </c>
      <c r="B127" s="64" t="s">
        <v>728</v>
      </c>
      <c r="C127" s="38">
        <f t="shared" ref="C127:R127" si="26">C56+C63+C70+C77</f>
        <v>0</v>
      </c>
      <c r="D127" s="38">
        <f t="shared" si="26"/>
        <v>0</v>
      </c>
      <c r="E127" s="38">
        <f t="shared" si="26"/>
        <v>1.1000000000000001</v>
      </c>
      <c r="F127" s="38">
        <f t="shared" si="26"/>
        <v>0</v>
      </c>
      <c r="G127" s="38">
        <f t="shared" si="26"/>
        <v>4.7</v>
      </c>
      <c r="H127" s="38">
        <f t="shared" si="26"/>
        <v>0</v>
      </c>
      <c r="I127" s="38">
        <f t="shared" si="26"/>
        <v>0</v>
      </c>
      <c r="J127" s="38">
        <f t="shared" si="26"/>
        <v>0</v>
      </c>
      <c r="K127" s="38">
        <f t="shared" si="26"/>
        <v>702</v>
      </c>
      <c r="L127" s="38">
        <f t="shared" si="26"/>
        <v>0</v>
      </c>
      <c r="M127" s="38">
        <f t="shared" si="26"/>
        <v>0</v>
      </c>
      <c r="N127" s="38">
        <f t="shared" si="26"/>
        <v>0</v>
      </c>
      <c r="O127" s="38">
        <f t="shared" si="26"/>
        <v>0.75</v>
      </c>
      <c r="P127" s="38">
        <f t="shared" si="26"/>
        <v>0</v>
      </c>
      <c r="Q127" s="38">
        <f t="shared" si="26"/>
        <v>0</v>
      </c>
      <c r="R127" s="38">
        <f t="shared" si="26"/>
        <v>0</v>
      </c>
      <c r="S127" s="38">
        <f t="shared" si="20"/>
        <v>708.55</v>
      </c>
    </row>
    <row r="128" spans="1:19" x14ac:dyDescent="0.3">
      <c r="A128" s="99" t="s">
        <v>746</v>
      </c>
      <c r="B128" s="64" t="s">
        <v>728</v>
      </c>
      <c r="C128" s="38">
        <f t="shared" ref="C128:R128" si="27">C57+C64+C71+C78</f>
        <v>0</v>
      </c>
      <c r="D128" s="38">
        <f t="shared" si="27"/>
        <v>2.4750000000000001</v>
      </c>
      <c r="E128" s="38">
        <f t="shared" si="27"/>
        <v>1280</v>
      </c>
      <c r="F128" s="38">
        <f t="shared" si="27"/>
        <v>203.34000000000003</v>
      </c>
      <c r="G128" s="38">
        <f t="shared" si="27"/>
        <v>0</v>
      </c>
      <c r="H128" s="38">
        <f t="shared" si="27"/>
        <v>0</v>
      </c>
      <c r="I128" s="38">
        <f t="shared" si="27"/>
        <v>0</v>
      </c>
      <c r="J128" s="38">
        <f t="shared" si="27"/>
        <v>0</v>
      </c>
      <c r="K128" s="38">
        <f t="shared" si="27"/>
        <v>2.4</v>
      </c>
      <c r="L128" s="38">
        <f t="shared" si="27"/>
        <v>0</v>
      </c>
      <c r="M128" s="38">
        <f t="shared" si="27"/>
        <v>0</v>
      </c>
      <c r="N128" s="38">
        <f t="shared" si="27"/>
        <v>0.22500000000000001</v>
      </c>
      <c r="O128" s="38">
        <f t="shared" si="27"/>
        <v>480.6</v>
      </c>
      <c r="P128" s="38">
        <f t="shared" si="27"/>
        <v>1023.6</v>
      </c>
      <c r="Q128" s="38">
        <f t="shared" si="27"/>
        <v>0</v>
      </c>
      <c r="R128" s="38">
        <f t="shared" si="27"/>
        <v>0</v>
      </c>
      <c r="S128" s="38">
        <f t="shared" si="20"/>
        <v>2992.64</v>
      </c>
    </row>
    <row r="129" spans="1:19" x14ac:dyDescent="0.3">
      <c r="A129" t="s">
        <v>741</v>
      </c>
      <c r="B129" s="64" t="s">
        <v>727</v>
      </c>
      <c r="C129" s="38">
        <f t="shared" ref="C129:R129" si="28">C80+C87+C94+C101+C108</f>
        <v>2.1</v>
      </c>
      <c r="D129" s="38">
        <f t="shared" si="28"/>
        <v>0</v>
      </c>
      <c r="E129" s="38">
        <f t="shared" si="28"/>
        <v>0</v>
      </c>
      <c r="F129" s="38">
        <f t="shared" si="28"/>
        <v>0</v>
      </c>
      <c r="G129" s="38">
        <f t="shared" si="28"/>
        <v>89.95</v>
      </c>
      <c r="H129" s="38">
        <f t="shared" si="28"/>
        <v>0</v>
      </c>
      <c r="I129" s="38">
        <f t="shared" si="28"/>
        <v>65</v>
      </c>
      <c r="J129" s="38">
        <f t="shared" si="28"/>
        <v>84</v>
      </c>
      <c r="K129" s="38">
        <f t="shared" si="28"/>
        <v>264</v>
      </c>
      <c r="L129" s="38">
        <f t="shared" si="28"/>
        <v>54.1</v>
      </c>
      <c r="M129" s="38">
        <f t="shared" si="28"/>
        <v>579.5</v>
      </c>
      <c r="N129" s="38">
        <f t="shared" si="28"/>
        <v>683.4</v>
      </c>
      <c r="O129" s="38">
        <f t="shared" si="28"/>
        <v>247.25</v>
      </c>
      <c r="P129" s="38">
        <f t="shared" si="28"/>
        <v>141.80000000000001</v>
      </c>
      <c r="Q129" s="38">
        <f t="shared" si="28"/>
        <v>135.6</v>
      </c>
      <c r="R129" s="38">
        <f t="shared" si="28"/>
        <v>0</v>
      </c>
      <c r="S129" s="38">
        <f t="shared" si="20"/>
        <v>2346.7000000000003</v>
      </c>
    </row>
    <row r="130" spans="1:19" x14ac:dyDescent="0.3">
      <c r="A130" t="s">
        <v>742</v>
      </c>
      <c r="B130" s="64" t="s">
        <v>727</v>
      </c>
      <c r="C130" s="38">
        <f t="shared" ref="C130:R130" si="29">C81+C88+C95+C102+C109</f>
        <v>0</v>
      </c>
      <c r="D130" s="38">
        <f t="shared" si="29"/>
        <v>0</v>
      </c>
      <c r="E130" s="38">
        <f t="shared" si="29"/>
        <v>0</v>
      </c>
      <c r="F130" s="38">
        <f t="shared" si="29"/>
        <v>0</v>
      </c>
      <c r="G130" s="38">
        <f t="shared" si="29"/>
        <v>124</v>
      </c>
      <c r="H130" s="38">
        <f t="shared" si="29"/>
        <v>0.75</v>
      </c>
      <c r="I130" s="38">
        <f t="shared" si="29"/>
        <v>151.68</v>
      </c>
      <c r="J130" s="38">
        <f t="shared" si="29"/>
        <v>0</v>
      </c>
      <c r="K130" s="38">
        <f t="shared" si="29"/>
        <v>245</v>
      </c>
      <c r="L130" s="38">
        <f t="shared" si="29"/>
        <v>1.1000000000000001</v>
      </c>
      <c r="M130" s="38">
        <f t="shared" si="29"/>
        <v>3</v>
      </c>
      <c r="N130" s="38">
        <f t="shared" si="29"/>
        <v>115</v>
      </c>
      <c r="O130" s="38">
        <f t="shared" si="29"/>
        <v>0</v>
      </c>
      <c r="P130" s="38">
        <f t="shared" si="29"/>
        <v>0</v>
      </c>
      <c r="Q130" s="38">
        <f t="shared" si="29"/>
        <v>14.9</v>
      </c>
      <c r="R130" s="38">
        <f t="shared" si="29"/>
        <v>0</v>
      </c>
      <c r="S130" s="38">
        <f t="shared" si="20"/>
        <v>655.43000000000006</v>
      </c>
    </row>
    <row r="131" spans="1:19" x14ac:dyDescent="0.3">
      <c r="A131" t="s">
        <v>743</v>
      </c>
      <c r="B131" s="64" t="s">
        <v>727</v>
      </c>
      <c r="C131" s="38">
        <f t="shared" ref="C131:R131" si="30">C82+C89+C96+C103+C110</f>
        <v>0</v>
      </c>
      <c r="D131" s="38">
        <f t="shared" si="30"/>
        <v>0</v>
      </c>
      <c r="E131" s="38">
        <f t="shared" si="30"/>
        <v>0</v>
      </c>
      <c r="F131" s="38">
        <f t="shared" si="30"/>
        <v>0</v>
      </c>
      <c r="G131" s="38">
        <f t="shared" si="30"/>
        <v>0</v>
      </c>
      <c r="H131" s="38">
        <f t="shared" si="30"/>
        <v>0</v>
      </c>
      <c r="I131" s="38">
        <f t="shared" si="30"/>
        <v>0</v>
      </c>
      <c r="J131" s="38">
        <f t="shared" si="30"/>
        <v>0</v>
      </c>
      <c r="K131" s="38">
        <f t="shared" si="30"/>
        <v>128.65</v>
      </c>
      <c r="L131" s="38">
        <f t="shared" si="30"/>
        <v>121.4</v>
      </c>
      <c r="M131" s="38">
        <f t="shared" si="30"/>
        <v>12.5</v>
      </c>
      <c r="N131" s="38">
        <f t="shared" si="30"/>
        <v>18.7</v>
      </c>
      <c r="O131" s="38">
        <f t="shared" si="30"/>
        <v>1.35</v>
      </c>
      <c r="P131" s="38">
        <f t="shared" si="30"/>
        <v>0</v>
      </c>
      <c r="Q131" s="38">
        <f t="shared" si="30"/>
        <v>0</v>
      </c>
      <c r="R131" s="38">
        <f t="shared" si="30"/>
        <v>0</v>
      </c>
      <c r="S131" s="38">
        <f t="shared" si="20"/>
        <v>282.60000000000002</v>
      </c>
    </row>
    <row r="132" spans="1:19" x14ac:dyDescent="0.3">
      <c r="A132" t="s">
        <v>744</v>
      </c>
      <c r="B132" s="64" t="s">
        <v>727</v>
      </c>
      <c r="C132" s="38">
        <f t="shared" ref="C132:R132" si="31">C83+C90+C97+C104+C111</f>
        <v>75.7</v>
      </c>
      <c r="D132" s="38">
        <f t="shared" si="31"/>
        <v>0</v>
      </c>
      <c r="E132" s="38">
        <f t="shared" si="31"/>
        <v>0</v>
      </c>
      <c r="F132" s="38">
        <f t="shared" si="31"/>
        <v>4.83</v>
      </c>
      <c r="G132" s="38">
        <f t="shared" si="31"/>
        <v>0</v>
      </c>
      <c r="H132" s="38">
        <f t="shared" si="31"/>
        <v>170</v>
      </c>
      <c r="I132" s="38">
        <f t="shared" si="31"/>
        <v>50</v>
      </c>
      <c r="J132" s="38">
        <f t="shared" si="31"/>
        <v>0</v>
      </c>
      <c r="K132" s="38">
        <f t="shared" si="31"/>
        <v>38</v>
      </c>
      <c r="L132" s="38">
        <f t="shared" si="31"/>
        <v>901.7</v>
      </c>
      <c r="M132" s="38">
        <f t="shared" si="31"/>
        <v>0</v>
      </c>
      <c r="N132" s="38">
        <f t="shared" si="31"/>
        <v>36</v>
      </c>
      <c r="O132" s="38">
        <f t="shared" si="31"/>
        <v>50</v>
      </c>
      <c r="P132" s="38">
        <f t="shared" si="31"/>
        <v>65</v>
      </c>
      <c r="Q132" s="38">
        <f t="shared" si="31"/>
        <v>0</v>
      </c>
      <c r="R132" s="38">
        <f t="shared" si="31"/>
        <v>20</v>
      </c>
      <c r="S132" s="38">
        <f t="shared" si="20"/>
        <v>1411.23</v>
      </c>
    </row>
    <row r="133" spans="1:19" x14ac:dyDescent="0.3">
      <c r="A133" t="s">
        <v>745</v>
      </c>
      <c r="B133" s="64" t="s">
        <v>727</v>
      </c>
      <c r="C133" s="38">
        <f t="shared" ref="C133:R133" si="32">C84+C91+C98+C105+C112</f>
        <v>0</v>
      </c>
      <c r="D133" s="38">
        <f t="shared" si="32"/>
        <v>0</v>
      </c>
      <c r="E133" s="38">
        <f t="shared" si="32"/>
        <v>0</v>
      </c>
      <c r="F133" s="38">
        <f t="shared" si="32"/>
        <v>0</v>
      </c>
      <c r="G133" s="38">
        <f t="shared" si="32"/>
        <v>0</v>
      </c>
      <c r="H133" s="38">
        <f t="shared" si="32"/>
        <v>0</v>
      </c>
      <c r="I133" s="38">
        <f t="shared" si="32"/>
        <v>0</v>
      </c>
      <c r="J133" s="38">
        <f t="shared" si="32"/>
        <v>6.1849999999999996</v>
      </c>
      <c r="K133" s="38">
        <f t="shared" si="32"/>
        <v>0</v>
      </c>
      <c r="L133" s="38">
        <f t="shared" si="32"/>
        <v>0</v>
      </c>
      <c r="M133" s="38">
        <f t="shared" si="32"/>
        <v>0</v>
      </c>
      <c r="N133" s="38">
        <f t="shared" si="32"/>
        <v>0</v>
      </c>
      <c r="O133" s="38">
        <f t="shared" si="32"/>
        <v>0</v>
      </c>
      <c r="P133" s="38">
        <f t="shared" si="32"/>
        <v>0</v>
      </c>
      <c r="Q133" s="38">
        <f t="shared" si="32"/>
        <v>0</v>
      </c>
      <c r="R133" s="38">
        <f t="shared" si="32"/>
        <v>0</v>
      </c>
      <c r="S133" s="38">
        <f t="shared" si="20"/>
        <v>6.1849999999999996</v>
      </c>
    </row>
    <row r="134" spans="1:19" x14ac:dyDescent="0.3">
      <c r="A134" s="99" t="s">
        <v>746</v>
      </c>
      <c r="B134" s="64" t="s">
        <v>727</v>
      </c>
      <c r="C134" s="38">
        <f t="shared" ref="C134:R134" si="33">C85+C92+C99+C106+C113</f>
        <v>0</v>
      </c>
      <c r="D134" s="38">
        <f t="shared" si="33"/>
        <v>0</v>
      </c>
      <c r="E134" s="38">
        <f t="shared" si="33"/>
        <v>0</v>
      </c>
      <c r="F134" s="38">
        <f t="shared" si="33"/>
        <v>2.5</v>
      </c>
      <c r="G134" s="38">
        <f t="shared" si="33"/>
        <v>0</v>
      </c>
      <c r="H134" s="38">
        <f t="shared" si="33"/>
        <v>310</v>
      </c>
      <c r="I134" s="38">
        <f t="shared" si="33"/>
        <v>0</v>
      </c>
      <c r="J134" s="38">
        <f t="shared" si="33"/>
        <v>0</v>
      </c>
      <c r="K134" s="38">
        <f t="shared" si="33"/>
        <v>1</v>
      </c>
      <c r="L134" s="38">
        <f t="shared" si="33"/>
        <v>196</v>
      </c>
      <c r="M134" s="38">
        <f t="shared" si="33"/>
        <v>9.3000000000000007</v>
      </c>
      <c r="N134" s="38">
        <f t="shared" si="33"/>
        <v>144.5</v>
      </c>
      <c r="O134" s="38">
        <f t="shared" si="33"/>
        <v>611.70000000000005</v>
      </c>
      <c r="P134" s="38">
        <f t="shared" si="33"/>
        <v>0</v>
      </c>
      <c r="Q134" s="38">
        <f t="shared" si="33"/>
        <v>2557.8000000000002</v>
      </c>
      <c r="R134" s="38">
        <f t="shared" si="33"/>
        <v>1940.6</v>
      </c>
      <c r="S134" s="38">
        <f t="shared" si="20"/>
        <v>5773.4</v>
      </c>
    </row>
    <row r="135" spans="1:19" x14ac:dyDescent="0.3">
      <c r="A135" t="s">
        <v>741</v>
      </c>
      <c r="B135" s="64" t="s">
        <v>729</v>
      </c>
      <c r="C135" s="38">
        <f>C38+C45</f>
        <v>374.9</v>
      </c>
      <c r="D135" s="38">
        <f t="shared" ref="D135:R135" si="34">D38+D45</f>
        <v>0</v>
      </c>
      <c r="E135" s="38">
        <f t="shared" si="34"/>
        <v>0</v>
      </c>
      <c r="F135" s="38">
        <f t="shared" si="34"/>
        <v>0</v>
      </c>
      <c r="G135" s="38">
        <f t="shared" si="34"/>
        <v>0</v>
      </c>
      <c r="H135" s="38">
        <f t="shared" si="34"/>
        <v>0</v>
      </c>
      <c r="I135" s="38">
        <f t="shared" si="34"/>
        <v>0</v>
      </c>
      <c r="J135" s="38">
        <f t="shared" si="34"/>
        <v>0</v>
      </c>
      <c r="K135" s="38">
        <f t="shared" si="34"/>
        <v>0</v>
      </c>
      <c r="L135" s="38">
        <f t="shared" si="34"/>
        <v>0</v>
      </c>
      <c r="M135" s="38">
        <f t="shared" si="34"/>
        <v>0</v>
      </c>
      <c r="N135" s="38">
        <f t="shared" si="34"/>
        <v>0.22500000000000001</v>
      </c>
      <c r="O135" s="38">
        <f t="shared" si="34"/>
        <v>0</v>
      </c>
      <c r="P135" s="38">
        <f t="shared" si="34"/>
        <v>97.88</v>
      </c>
      <c r="Q135" s="38">
        <f t="shared" si="34"/>
        <v>0</v>
      </c>
      <c r="R135" s="38">
        <f t="shared" si="34"/>
        <v>0</v>
      </c>
      <c r="S135" s="38">
        <f t="shared" si="20"/>
        <v>473.005</v>
      </c>
    </row>
    <row r="136" spans="1:19" x14ac:dyDescent="0.3">
      <c r="A136" t="s">
        <v>742</v>
      </c>
      <c r="B136" s="64" t="s">
        <v>729</v>
      </c>
      <c r="C136" s="38">
        <f t="shared" ref="C136:R136" si="35">C39+C46</f>
        <v>0</v>
      </c>
      <c r="D136" s="38">
        <f t="shared" si="35"/>
        <v>4.2</v>
      </c>
      <c r="E136" s="38">
        <f t="shared" si="35"/>
        <v>56</v>
      </c>
      <c r="F136" s="38">
        <f t="shared" si="35"/>
        <v>0</v>
      </c>
      <c r="G136" s="38">
        <f t="shared" si="35"/>
        <v>0</v>
      </c>
      <c r="H136" s="38">
        <f t="shared" si="35"/>
        <v>0</v>
      </c>
      <c r="I136" s="38">
        <f t="shared" si="35"/>
        <v>0</v>
      </c>
      <c r="J136" s="38">
        <f t="shared" si="35"/>
        <v>6.6000000000000005</v>
      </c>
      <c r="K136" s="38">
        <f t="shared" si="35"/>
        <v>0</v>
      </c>
      <c r="L136" s="38">
        <f t="shared" si="35"/>
        <v>0</v>
      </c>
      <c r="M136" s="38">
        <f t="shared" si="35"/>
        <v>0</v>
      </c>
      <c r="N136" s="38">
        <f t="shared" si="35"/>
        <v>0</v>
      </c>
      <c r="O136" s="38">
        <f t="shared" si="35"/>
        <v>0</v>
      </c>
      <c r="P136" s="38">
        <f t="shared" si="35"/>
        <v>0</v>
      </c>
      <c r="Q136" s="38">
        <f t="shared" si="35"/>
        <v>0</v>
      </c>
      <c r="R136" s="38">
        <f t="shared" si="35"/>
        <v>0</v>
      </c>
      <c r="S136" s="38">
        <f t="shared" si="20"/>
        <v>66.8</v>
      </c>
    </row>
    <row r="137" spans="1:19" x14ac:dyDescent="0.3">
      <c r="A137" t="s">
        <v>743</v>
      </c>
      <c r="B137" s="64" t="s">
        <v>729</v>
      </c>
      <c r="C137" s="38">
        <f t="shared" ref="C137:R137" si="36">C40+C47</f>
        <v>2</v>
      </c>
      <c r="D137" s="38">
        <f t="shared" si="36"/>
        <v>0.55000000000000004</v>
      </c>
      <c r="E137" s="38">
        <f t="shared" si="36"/>
        <v>12.5</v>
      </c>
      <c r="F137" s="38">
        <f t="shared" si="36"/>
        <v>0</v>
      </c>
      <c r="G137" s="38">
        <f t="shared" si="36"/>
        <v>33.89</v>
      </c>
      <c r="H137" s="38">
        <f t="shared" si="36"/>
        <v>0</v>
      </c>
      <c r="I137" s="38">
        <f t="shared" si="36"/>
        <v>0</v>
      </c>
      <c r="J137" s="38">
        <f t="shared" si="36"/>
        <v>0</v>
      </c>
      <c r="K137" s="38">
        <f t="shared" si="36"/>
        <v>0</v>
      </c>
      <c r="L137" s="38">
        <f t="shared" si="36"/>
        <v>55.4</v>
      </c>
      <c r="M137" s="38">
        <f t="shared" si="36"/>
        <v>0.5</v>
      </c>
      <c r="N137" s="38">
        <f t="shared" si="36"/>
        <v>13.5</v>
      </c>
      <c r="O137" s="38">
        <f t="shared" si="36"/>
        <v>114.95</v>
      </c>
      <c r="P137" s="38">
        <f t="shared" si="36"/>
        <v>0</v>
      </c>
      <c r="Q137" s="38">
        <f t="shared" si="36"/>
        <v>0</v>
      </c>
      <c r="R137" s="38">
        <f t="shared" si="36"/>
        <v>0.23</v>
      </c>
      <c r="S137" s="38">
        <f t="shared" si="20"/>
        <v>233.52</v>
      </c>
    </row>
    <row r="138" spans="1:19" x14ac:dyDescent="0.3">
      <c r="A138" t="s">
        <v>744</v>
      </c>
      <c r="B138" s="64" t="s">
        <v>729</v>
      </c>
      <c r="C138" s="38">
        <f t="shared" ref="C138:R138" si="37">C41+C48</f>
        <v>0</v>
      </c>
      <c r="D138" s="38">
        <f t="shared" si="37"/>
        <v>0</v>
      </c>
      <c r="E138" s="38">
        <f t="shared" si="37"/>
        <v>0</v>
      </c>
      <c r="F138" s="38">
        <f t="shared" si="37"/>
        <v>38.549999999999997</v>
      </c>
      <c r="G138" s="38">
        <f t="shared" si="37"/>
        <v>18</v>
      </c>
      <c r="H138" s="38">
        <f t="shared" si="37"/>
        <v>1</v>
      </c>
      <c r="I138" s="38">
        <f t="shared" si="37"/>
        <v>0</v>
      </c>
      <c r="J138" s="38">
        <f t="shared" si="37"/>
        <v>0</v>
      </c>
      <c r="K138" s="38">
        <f t="shared" si="37"/>
        <v>0</v>
      </c>
      <c r="L138" s="38">
        <f t="shared" si="37"/>
        <v>0</v>
      </c>
      <c r="M138" s="38">
        <f t="shared" si="37"/>
        <v>0</v>
      </c>
      <c r="N138" s="38">
        <f t="shared" si="37"/>
        <v>0</v>
      </c>
      <c r="O138" s="38">
        <f t="shared" si="37"/>
        <v>215.3</v>
      </c>
      <c r="P138" s="38">
        <f t="shared" si="37"/>
        <v>0</v>
      </c>
      <c r="Q138" s="38">
        <f t="shared" si="37"/>
        <v>0</v>
      </c>
      <c r="R138" s="38">
        <f t="shared" si="37"/>
        <v>50</v>
      </c>
      <c r="S138" s="38">
        <f t="shared" si="20"/>
        <v>322.85000000000002</v>
      </c>
    </row>
    <row r="139" spans="1:19" x14ac:dyDescent="0.3">
      <c r="A139" t="s">
        <v>745</v>
      </c>
      <c r="B139" s="64" t="s">
        <v>729</v>
      </c>
      <c r="C139" s="38">
        <f t="shared" ref="C139:R139" si="38">C42+C49</f>
        <v>0</v>
      </c>
      <c r="D139" s="38">
        <f t="shared" si="38"/>
        <v>0</v>
      </c>
      <c r="E139" s="38">
        <f t="shared" si="38"/>
        <v>0</v>
      </c>
      <c r="F139" s="38">
        <f t="shared" si="38"/>
        <v>0</v>
      </c>
      <c r="G139" s="38">
        <f t="shared" si="38"/>
        <v>0</v>
      </c>
      <c r="H139" s="38">
        <f t="shared" si="38"/>
        <v>0</v>
      </c>
      <c r="I139" s="38">
        <f t="shared" si="38"/>
        <v>0</v>
      </c>
      <c r="J139" s="38">
        <f t="shared" si="38"/>
        <v>6.1849999999999996</v>
      </c>
      <c r="K139" s="38">
        <f t="shared" si="38"/>
        <v>0.35</v>
      </c>
      <c r="L139" s="38">
        <f t="shared" si="38"/>
        <v>0</v>
      </c>
      <c r="M139" s="38">
        <f t="shared" si="38"/>
        <v>0</v>
      </c>
      <c r="N139" s="38">
        <f t="shared" si="38"/>
        <v>0</v>
      </c>
      <c r="O139" s="38">
        <f t="shared" si="38"/>
        <v>0</v>
      </c>
      <c r="P139" s="38">
        <f t="shared" si="38"/>
        <v>0</v>
      </c>
      <c r="Q139" s="38">
        <f t="shared" si="38"/>
        <v>0</v>
      </c>
      <c r="R139" s="38">
        <f t="shared" si="38"/>
        <v>0</v>
      </c>
      <c r="S139" s="38">
        <f t="shared" si="20"/>
        <v>6.5349999999999993</v>
      </c>
    </row>
    <row r="140" spans="1:19" x14ac:dyDescent="0.3">
      <c r="A140" s="99" t="s">
        <v>746</v>
      </c>
      <c r="B140" s="64" t="s">
        <v>729</v>
      </c>
      <c r="C140" s="38">
        <f t="shared" ref="C140:R140" si="39">C43+C50</f>
        <v>0</v>
      </c>
      <c r="D140" s="38">
        <f t="shared" si="39"/>
        <v>0</v>
      </c>
      <c r="E140" s="38">
        <f t="shared" si="39"/>
        <v>0</v>
      </c>
      <c r="F140" s="38">
        <f t="shared" si="39"/>
        <v>0</v>
      </c>
      <c r="G140" s="38">
        <f t="shared" si="39"/>
        <v>247.3</v>
      </c>
      <c r="H140" s="38">
        <f t="shared" si="39"/>
        <v>120.66</v>
      </c>
      <c r="I140" s="38">
        <f t="shared" si="39"/>
        <v>0</v>
      </c>
      <c r="J140" s="38">
        <f t="shared" si="39"/>
        <v>0</v>
      </c>
      <c r="K140" s="38">
        <f t="shared" si="39"/>
        <v>0</v>
      </c>
      <c r="L140" s="38">
        <f t="shared" si="39"/>
        <v>627</v>
      </c>
      <c r="M140" s="38">
        <f t="shared" si="39"/>
        <v>240</v>
      </c>
      <c r="N140" s="38">
        <f t="shared" si="39"/>
        <v>0</v>
      </c>
      <c r="O140" s="38">
        <f t="shared" si="39"/>
        <v>200</v>
      </c>
      <c r="P140" s="38">
        <f t="shared" si="39"/>
        <v>0</v>
      </c>
      <c r="Q140" s="38">
        <f t="shared" si="39"/>
        <v>15</v>
      </c>
      <c r="R140" s="38">
        <f t="shared" si="39"/>
        <v>0</v>
      </c>
      <c r="S140" s="38">
        <f t="shared" si="20"/>
        <v>1449.96</v>
      </c>
    </row>
    <row r="142" spans="1:19" x14ac:dyDescent="0.3">
      <c r="B142" s="15"/>
      <c r="C142" s="90" t="s">
        <v>27</v>
      </c>
      <c r="D142" s="90" t="s">
        <v>204</v>
      </c>
      <c r="E142" s="90" t="s">
        <v>293</v>
      </c>
      <c r="F142" s="90" t="s">
        <v>364</v>
      </c>
      <c r="G142" s="90" t="s">
        <v>446</v>
      </c>
      <c r="H142" s="90" t="s">
        <v>467</v>
      </c>
    </row>
    <row r="143" spans="1:19" x14ac:dyDescent="0.3">
      <c r="B143" s="15" t="s">
        <v>726</v>
      </c>
      <c r="C143" s="38">
        <f>S117</f>
        <v>3033.3530000000001</v>
      </c>
      <c r="D143" s="38">
        <f>S118</f>
        <v>932.4</v>
      </c>
      <c r="E143" s="38">
        <f>S119</f>
        <v>281.39</v>
      </c>
      <c r="F143" s="38">
        <f>S120</f>
        <v>1754.2</v>
      </c>
      <c r="G143" s="38">
        <f>S121</f>
        <v>722.60299999999995</v>
      </c>
      <c r="H143" s="38">
        <f>S122</f>
        <v>5748.23</v>
      </c>
    </row>
    <row r="144" spans="1:19" x14ac:dyDescent="0.3">
      <c r="B144" s="15" t="s">
        <v>747</v>
      </c>
      <c r="C144" s="38">
        <f>S123</f>
        <v>9623.36</v>
      </c>
      <c r="D144" s="38">
        <f>S124</f>
        <v>0</v>
      </c>
      <c r="E144" s="38">
        <f>S125</f>
        <v>0</v>
      </c>
      <c r="F144" s="38">
        <f>S126</f>
        <v>0</v>
      </c>
      <c r="G144" s="38">
        <f>S127</f>
        <v>708.55</v>
      </c>
      <c r="H144" s="38">
        <f>S128</f>
        <v>2992.64</v>
      </c>
    </row>
    <row r="145" spans="2:8" x14ac:dyDescent="0.3">
      <c r="B145" s="15" t="s">
        <v>727</v>
      </c>
      <c r="C145" s="38">
        <f>S129</f>
        <v>2346.7000000000003</v>
      </c>
      <c r="D145" s="38">
        <f>S130</f>
        <v>655.43000000000006</v>
      </c>
      <c r="E145" s="38">
        <f>S131</f>
        <v>282.60000000000002</v>
      </c>
      <c r="F145" s="38">
        <f>S132</f>
        <v>1411.23</v>
      </c>
      <c r="G145" s="38">
        <f>S133</f>
        <v>6.1849999999999996</v>
      </c>
      <c r="H145" s="38">
        <f>S134</f>
        <v>5773.4</v>
      </c>
    </row>
    <row r="146" spans="2:8" x14ac:dyDescent="0.3">
      <c r="B146" s="15" t="s">
        <v>729</v>
      </c>
      <c r="C146" s="38">
        <f>S135</f>
        <v>473.005</v>
      </c>
      <c r="D146" s="38">
        <f>S136</f>
        <v>66.8</v>
      </c>
      <c r="E146" s="38">
        <f>S137</f>
        <v>233.52</v>
      </c>
      <c r="F146" s="38">
        <f>S138</f>
        <v>322.85000000000002</v>
      </c>
      <c r="G146" s="38">
        <f>S139</f>
        <v>6.5349999999999993</v>
      </c>
      <c r="H146" s="38">
        <f>S140</f>
        <v>1449.96</v>
      </c>
    </row>
    <row r="149" spans="2:8" x14ac:dyDescent="0.3">
      <c r="B149" s="15"/>
      <c r="C149" s="104" t="s">
        <v>729</v>
      </c>
      <c r="D149" s="104" t="s">
        <v>727</v>
      </c>
      <c r="E149" s="104" t="s">
        <v>726</v>
      </c>
      <c r="F149" s="104" t="s">
        <v>747</v>
      </c>
    </row>
    <row r="150" spans="2:8" x14ac:dyDescent="0.3">
      <c r="B150" s="90" t="s">
        <v>27</v>
      </c>
      <c r="C150" s="15">
        <v>473.005</v>
      </c>
      <c r="D150" s="15">
        <v>2346.7000000000003</v>
      </c>
      <c r="E150" s="15">
        <v>3033.3530000000001</v>
      </c>
      <c r="F150" s="15">
        <v>9623.36</v>
      </c>
    </row>
    <row r="151" spans="2:8" x14ac:dyDescent="0.3">
      <c r="B151" s="90" t="s">
        <v>204</v>
      </c>
      <c r="C151" s="15">
        <v>66.8</v>
      </c>
      <c r="D151" s="15">
        <v>655.43000000000006</v>
      </c>
      <c r="E151" s="15">
        <v>932.4</v>
      </c>
      <c r="F151" s="15">
        <v>0</v>
      </c>
    </row>
    <row r="152" spans="2:8" x14ac:dyDescent="0.3">
      <c r="B152" s="90" t="s">
        <v>293</v>
      </c>
      <c r="C152" s="15">
        <v>233.52</v>
      </c>
      <c r="D152" s="15">
        <v>282.60000000000002</v>
      </c>
      <c r="E152" s="15">
        <v>281.39</v>
      </c>
      <c r="F152" s="15">
        <v>0</v>
      </c>
    </row>
    <row r="153" spans="2:8" x14ac:dyDescent="0.3">
      <c r="B153" s="90" t="s">
        <v>364</v>
      </c>
      <c r="C153" s="15">
        <v>322.85000000000002</v>
      </c>
      <c r="D153" s="15">
        <v>1411.23</v>
      </c>
      <c r="E153" s="15">
        <v>1754.2</v>
      </c>
      <c r="F153" s="15">
        <v>0</v>
      </c>
    </row>
    <row r="154" spans="2:8" x14ac:dyDescent="0.3">
      <c r="B154" s="90" t="s">
        <v>446</v>
      </c>
      <c r="C154" s="15">
        <v>6.5349999999999993</v>
      </c>
      <c r="D154" s="15">
        <v>6.1849999999999996</v>
      </c>
      <c r="E154" s="15">
        <v>722.60299999999995</v>
      </c>
      <c r="F154" s="15">
        <v>708.55</v>
      </c>
    </row>
    <row r="155" spans="2:8" x14ac:dyDescent="0.3">
      <c r="B155" s="90" t="s">
        <v>467</v>
      </c>
      <c r="C155" s="15">
        <v>1449.96</v>
      </c>
      <c r="D155" s="15">
        <v>5773.4</v>
      </c>
      <c r="E155" s="15">
        <v>5748.23</v>
      </c>
      <c r="F155" s="15">
        <v>2992.64</v>
      </c>
    </row>
    <row r="156" spans="2:8" x14ac:dyDescent="0.3">
      <c r="B156" s="103" t="s">
        <v>708</v>
      </c>
      <c r="C156" s="94">
        <f>SUM(C150:C155)</f>
        <v>2552.67</v>
      </c>
      <c r="D156" s="94">
        <f>SUM(D150:D155)</f>
        <v>10475.545</v>
      </c>
      <c r="E156" s="94">
        <f>SUM(E150:E155)</f>
        <v>12472.175999999999</v>
      </c>
      <c r="F156" s="94">
        <f>SUM(F150:F155)</f>
        <v>13324.55</v>
      </c>
    </row>
    <row r="157" spans="2:8" x14ac:dyDescent="0.3">
      <c r="B157" s="90" t="s">
        <v>27</v>
      </c>
      <c r="C157" s="81">
        <f t="shared" ref="C157:C162" si="40">C150/$C$156</f>
        <v>0.18529813881151891</v>
      </c>
      <c r="D157" s="81">
        <f t="shared" ref="D157:D162" si="41">D150/$D$156</f>
        <v>0.22401698431919295</v>
      </c>
      <c r="E157" s="81">
        <f t="shared" ref="E157:E162" si="42">E150/$E$156</f>
        <v>0.24320960512423817</v>
      </c>
      <c r="F157" s="81">
        <f t="shared" ref="F157:F162" si="43">F150/$F$156</f>
        <v>0.72222776754186824</v>
      </c>
    </row>
    <row r="158" spans="2:8" x14ac:dyDescent="0.3">
      <c r="B158" s="90" t="s">
        <v>204</v>
      </c>
      <c r="C158" s="81">
        <f t="shared" si="40"/>
        <v>2.6168678285873222E-2</v>
      </c>
      <c r="D158" s="81">
        <f t="shared" si="41"/>
        <v>6.2567627746336826E-2</v>
      </c>
      <c r="E158" s="81">
        <f t="shared" si="42"/>
        <v>7.4758406231599045E-2</v>
      </c>
      <c r="F158" s="81">
        <f t="shared" si="43"/>
        <v>0</v>
      </c>
    </row>
    <row r="159" spans="2:8" x14ac:dyDescent="0.3">
      <c r="B159" s="90" t="s">
        <v>293</v>
      </c>
      <c r="C159" s="81">
        <f t="shared" si="40"/>
        <v>9.148068492989693E-2</v>
      </c>
      <c r="D159" s="81">
        <f t="shared" si="41"/>
        <v>2.6977116703713271E-2</v>
      </c>
      <c r="E159" s="81">
        <f t="shared" si="42"/>
        <v>2.2561419915819021E-2</v>
      </c>
      <c r="F159" s="81">
        <f t="shared" si="43"/>
        <v>0</v>
      </c>
    </row>
    <row r="160" spans="2:8" x14ac:dyDescent="0.3">
      <c r="B160" s="90" t="s">
        <v>364</v>
      </c>
      <c r="C160" s="81">
        <f t="shared" si="40"/>
        <v>0.12647541593703848</v>
      </c>
      <c r="D160" s="81">
        <f t="shared" si="41"/>
        <v>0.13471661856256645</v>
      </c>
      <c r="E160" s="81">
        <f t="shared" si="42"/>
        <v>0.14064907358587628</v>
      </c>
      <c r="F160" s="81">
        <f t="shared" si="43"/>
        <v>0</v>
      </c>
    </row>
    <row r="161" spans="2:6" x14ac:dyDescent="0.3">
      <c r="B161" s="90" t="s">
        <v>446</v>
      </c>
      <c r="C161" s="81">
        <f t="shared" si="40"/>
        <v>2.5600645598530163E-3</v>
      </c>
      <c r="D161" s="81">
        <f t="shared" si="41"/>
        <v>5.904227417284733E-4</v>
      </c>
      <c r="E161" s="81">
        <f t="shared" si="42"/>
        <v>5.7937203580193219E-2</v>
      </c>
      <c r="F161" s="81">
        <f t="shared" si="43"/>
        <v>5.3176279874367238E-2</v>
      </c>
    </row>
    <row r="162" spans="2:6" x14ac:dyDescent="0.3">
      <c r="B162" s="90" t="s">
        <v>467</v>
      </c>
      <c r="C162" s="81">
        <f t="shared" si="40"/>
        <v>0.56801701747581945</v>
      </c>
      <c r="D162" s="81">
        <f t="shared" si="41"/>
        <v>0.55113122992646202</v>
      </c>
      <c r="E162" s="81">
        <f t="shared" si="42"/>
        <v>0.46088429156227428</v>
      </c>
      <c r="F162" s="81">
        <f t="shared" si="43"/>
        <v>0.22459595258376455</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FEB2D-3ABA-47B8-A700-F8F44908CB31}">
  <dimension ref="A1:S155"/>
  <sheetViews>
    <sheetView zoomScaleNormal="100" workbookViewId="0">
      <pane ySplit="1" topLeftCell="A132" activePane="bottomLeft" state="frozen"/>
      <selection pane="bottomLeft" activeCell="A152" sqref="A152"/>
    </sheetView>
  </sheetViews>
  <sheetFormatPr defaultRowHeight="15.6" x14ac:dyDescent="0.3"/>
  <cols>
    <col min="1" max="1" width="10.296875" bestFit="1" customWidth="1"/>
    <col min="2" max="2" width="54.3984375" bestFit="1" customWidth="1"/>
    <col min="3" max="3" width="26.09765625" bestFit="1" customWidth="1"/>
    <col min="4" max="4" width="23.796875" bestFit="1" customWidth="1"/>
    <col min="5" max="5" width="22.296875" bestFit="1" customWidth="1"/>
    <col min="6" max="7" width="23.5" bestFit="1" customWidth="1"/>
    <col min="8" max="8" width="10.3984375" bestFit="1" customWidth="1"/>
    <col min="9" max="18" width="4.8984375" bestFit="1" customWidth="1"/>
    <col min="19" max="19" width="5.8984375" bestFit="1" customWidth="1"/>
  </cols>
  <sheetData>
    <row r="1" spans="1:19" x14ac:dyDescent="0.3">
      <c r="A1" s="76" t="s">
        <v>731</v>
      </c>
      <c r="B1" s="76" t="s">
        <v>732</v>
      </c>
      <c r="C1" s="76">
        <v>2008</v>
      </c>
      <c r="D1" s="76">
        <v>2009</v>
      </c>
      <c r="E1" s="76">
        <v>2010</v>
      </c>
      <c r="F1" s="76">
        <v>2011</v>
      </c>
      <c r="G1" s="76">
        <v>2012</v>
      </c>
      <c r="H1" s="76">
        <v>2013</v>
      </c>
      <c r="I1" s="76">
        <v>2014</v>
      </c>
      <c r="J1" s="76">
        <v>2015</v>
      </c>
      <c r="K1" s="76">
        <v>2016</v>
      </c>
      <c r="L1" s="76">
        <v>2017</v>
      </c>
      <c r="M1" s="76">
        <v>2018</v>
      </c>
      <c r="N1" s="76">
        <v>2019</v>
      </c>
      <c r="O1" s="76">
        <v>2020</v>
      </c>
      <c r="P1" s="76">
        <v>2021</v>
      </c>
      <c r="Q1" s="76">
        <v>2022</v>
      </c>
      <c r="R1" s="76">
        <v>2023</v>
      </c>
      <c r="S1" s="74" t="s">
        <v>708</v>
      </c>
    </row>
    <row r="2" spans="1:19" x14ac:dyDescent="0.3">
      <c r="A2" s="85">
        <v>1</v>
      </c>
      <c r="B2" s="88" t="s">
        <v>730</v>
      </c>
      <c r="C2" s="87">
        <f>SUM(C3:C8)</f>
        <v>0</v>
      </c>
      <c r="D2" s="87">
        <f t="shared" ref="D2:R2" si="0">SUM(D3:D8)</f>
        <v>0</v>
      </c>
      <c r="E2" s="87">
        <f t="shared" si="0"/>
        <v>202</v>
      </c>
      <c r="F2" s="87">
        <f t="shared" si="0"/>
        <v>198.91</v>
      </c>
      <c r="G2" s="87">
        <f t="shared" si="0"/>
        <v>29.5</v>
      </c>
      <c r="H2" s="87">
        <f t="shared" si="0"/>
        <v>0</v>
      </c>
      <c r="I2" s="87">
        <f t="shared" si="0"/>
        <v>346</v>
      </c>
      <c r="J2" s="87">
        <f t="shared" si="0"/>
        <v>309.5</v>
      </c>
      <c r="K2" s="87">
        <f t="shared" si="0"/>
        <v>31.429999999999996</v>
      </c>
      <c r="L2" s="87">
        <f t="shared" si="0"/>
        <v>97.5</v>
      </c>
      <c r="M2" s="87">
        <f t="shared" si="0"/>
        <v>938.4</v>
      </c>
      <c r="N2" s="87">
        <f t="shared" si="0"/>
        <v>135</v>
      </c>
      <c r="O2" s="87">
        <f t="shared" si="0"/>
        <v>53.66</v>
      </c>
      <c r="P2" s="87">
        <f t="shared" si="0"/>
        <v>0</v>
      </c>
      <c r="Q2" s="87">
        <f t="shared" si="0"/>
        <v>2</v>
      </c>
      <c r="R2" s="87">
        <f t="shared" si="0"/>
        <v>0</v>
      </c>
      <c r="S2" s="87">
        <f>SUM(C2:R2)</f>
        <v>2343.8999999999996</v>
      </c>
    </row>
    <row r="3" spans="1:19" x14ac:dyDescent="0.3">
      <c r="B3" s="83" t="s">
        <v>27</v>
      </c>
      <c r="C3" s="67"/>
      <c r="D3" s="67"/>
      <c r="E3" s="67">
        <v>202</v>
      </c>
      <c r="F3" s="67">
        <v>176.12</v>
      </c>
      <c r="G3" s="67">
        <v>29.5</v>
      </c>
      <c r="H3" s="67"/>
      <c r="I3" s="67">
        <v>46</v>
      </c>
      <c r="J3" s="67">
        <v>309.5</v>
      </c>
      <c r="K3" s="67">
        <v>18.13</v>
      </c>
      <c r="L3" s="67">
        <v>15.5</v>
      </c>
      <c r="M3" s="67"/>
      <c r="N3" s="67"/>
      <c r="O3" s="67"/>
      <c r="P3" s="67"/>
      <c r="Q3" s="67"/>
      <c r="R3" s="67"/>
      <c r="S3" s="82"/>
    </row>
    <row r="4" spans="1:19" x14ac:dyDescent="0.3">
      <c r="B4" s="83" t="s">
        <v>204</v>
      </c>
      <c r="C4" s="67"/>
      <c r="D4" s="67"/>
      <c r="E4" s="67"/>
      <c r="F4" s="67"/>
      <c r="G4" s="67"/>
      <c r="H4" s="67"/>
      <c r="I4" s="67"/>
      <c r="J4" s="67"/>
      <c r="K4" s="67">
        <v>12.1</v>
      </c>
      <c r="L4" s="67">
        <v>82</v>
      </c>
      <c r="M4" s="67"/>
      <c r="N4" s="67"/>
      <c r="O4" s="67">
        <v>2.66</v>
      </c>
      <c r="P4" s="67"/>
      <c r="Q4" s="67"/>
      <c r="R4" s="67"/>
      <c r="S4" s="82"/>
    </row>
    <row r="5" spans="1:19" x14ac:dyDescent="0.3">
      <c r="B5" s="83" t="s">
        <v>293</v>
      </c>
      <c r="C5" s="67"/>
      <c r="D5" s="67"/>
      <c r="E5" s="67"/>
      <c r="F5" s="67">
        <v>22.79</v>
      </c>
      <c r="G5" s="67"/>
      <c r="H5" s="67"/>
      <c r="I5" s="67"/>
      <c r="J5" s="67"/>
      <c r="K5" s="67">
        <v>1.2</v>
      </c>
      <c r="L5" s="67"/>
      <c r="M5" s="67"/>
      <c r="N5" s="67">
        <v>15</v>
      </c>
      <c r="O5" s="67">
        <v>41</v>
      </c>
      <c r="P5" s="67"/>
      <c r="Q5" s="67">
        <v>2</v>
      </c>
      <c r="R5" s="67"/>
      <c r="S5" s="82"/>
    </row>
    <row r="6" spans="1:19" x14ac:dyDescent="0.3">
      <c r="B6" s="83" t="s">
        <v>364</v>
      </c>
      <c r="C6" s="67"/>
      <c r="D6" s="67"/>
      <c r="E6" s="67"/>
      <c r="F6" s="67"/>
      <c r="G6" s="67"/>
      <c r="H6" s="67"/>
      <c r="I6" s="67"/>
      <c r="J6" s="67"/>
      <c r="K6" s="67"/>
      <c r="L6" s="67"/>
      <c r="M6" s="67"/>
      <c r="N6" s="67"/>
      <c r="O6" s="67">
        <v>10</v>
      </c>
      <c r="P6" s="67"/>
      <c r="Q6" s="67"/>
      <c r="R6" s="67"/>
      <c r="S6" s="82"/>
    </row>
    <row r="7" spans="1:19" x14ac:dyDescent="0.3">
      <c r="B7" s="83" t="s">
        <v>446</v>
      </c>
      <c r="C7" s="67"/>
      <c r="D7" s="67"/>
      <c r="E7" s="67"/>
      <c r="F7" s="67"/>
      <c r="G7" s="67"/>
      <c r="H7" s="67"/>
      <c r="I7" s="67"/>
      <c r="J7" s="67"/>
      <c r="K7" s="67"/>
      <c r="L7" s="67"/>
      <c r="M7" s="67"/>
      <c r="N7" s="67"/>
      <c r="O7" s="67"/>
      <c r="P7" s="67"/>
      <c r="Q7" s="67"/>
      <c r="R7" s="67"/>
      <c r="S7" s="82"/>
    </row>
    <row r="8" spans="1:19" x14ac:dyDescent="0.3">
      <c r="B8" s="83" t="s">
        <v>467</v>
      </c>
      <c r="C8" s="67"/>
      <c r="D8" s="67"/>
      <c r="E8" s="67"/>
      <c r="F8" s="67"/>
      <c r="G8" s="67"/>
      <c r="H8" s="67"/>
      <c r="I8" s="67">
        <v>300</v>
      </c>
      <c r="J8" s="67"/>
      <c r="K8" s="67"/>
      <c r="L8" s="67"/>
      <c r="M8" s="67">
        <v>938.4</v>
      </c>
      <c r="N8" s="67">
        <v>120</v>
      </c>
      <c r="O8" s="67"/>
      <c r="P8" s="67"/>
      <c r="Q8" s="67"/>
      <c r="R8" s="67"/>
      <c r="S8" s="82"/>
    </row>
    <row r="9" spans="1:19" x14ac:dyDescent="0.3">
      <c r="A9" s="85">
        <v>2</v>
      </c>
      <c r="B9" s="88" t="s">
        <v>582</v>
      </c>
      <c r="C9" s="87">
        <f>SUM(C10:C15)</f>
        <v>0</v>
      </c>
      <c r="D9" s="87">
        <f t="shared" ref="D9:R9" si="1">SUM(D10:D15)</f>
        <v>32.463000000000001</v>
      </c>
      <c r="E9" s="87">
        <f t="shared" si="1"/>
        <v>0</v>
      </c>
      <c r="F9" s="87">
        <f t="shared" si="1"/>
        <v>46.202999999999996</v>
      </c>
      <c r="G9" s="87">
        <f t="shared" si="1"/>
        <v>0</v>
      </c>
      <c r="H9" s="87">
        <f t="shared" si="1"/>
        <v>69.3</v>
      </c>
      <c r="I9" s="87">
        <f t="shared" si="1"/>
        <v>0</v>
      </c>
      <c r="J9" s="87">
        <f t="shared" si="1"/>
        <v>0</v>
      </c>
      <c r="K9" s="87">
        <f t="shared" si="1"/>
        <v>0</v>
      </c>
      <c r="L9" s="87">
        <f t="shared" si="1"/>
        <v>0</v>
      </c>
      <c r="M9" s="87">
        <f t="shared" si="1"/>
        <v>0</v>
      </c>
      <c r="N9" s="87">
        <f t="shared" si="1"/>
        <v>0</v>
      </c>
      <c r="O9" s="87">
        <f t="shared" si="1"/>
        <v>0</v>
      </c>
      <c r="P9" s="87">
        <f t="shared" si="1"/>
        <v>0</v>
      </c>
      <c r="Q9" s="87">
        <f t="shared" si="1"/>
        <v>371.8</v>
      </c>
      <c r="R9" s="87">
        <f t="shared" si="1"/>
        <v>0</v>
      </c>
      <c r="S9" s="87">
        <f>SUM(C9:R9)</f>
        <v>519.76600000000008</v>
      </c>
    </row>
    <row r="10" spans="1:19" x14ac:dyDescent="0.3">
      <c r="B10" s="83" t="s">
        <v>27</v>
      </c>
      <c r="C10" s="67"/>
      <c r="D10" s="67">
        <v>32.463000000000001</v>
      </c>
      <c r="E10" s="67"/>
      <c r="F10" s="67"/>
      <c r="G10" s="67"/>
      <c r="H10" s="67">
        <v>69.3</v>
      </c>
      <c r="I10" s="67"/>
      <c r="J10" s="67"/>
      <c r="K10" s="67"/>
      <c r="L10" s="67"/>
      <c r="M10" s="67"/>
      <c r="N10" s="67"/>
      <c r="O10" s="67"/>
      <c r="P10" s="67"/>
      <c r="Q10" s="67"/>
      <c r="R10" s="67"/>
      <c r="S10" s="82"/>
    </row>
    <row r="11" spans="1:19" x14ac:dyDescent="0.3">
      <c r="B11" s="83" t="s">
        <v>204</v>
      </c>
      <c r="C11" s="67"/>
      <c r="D11" s="67"/>
      <c r="E11" s="67"/>
      <c r="F11" s="67"/>
      <c r="G11" s="67"/>
      <c r="H11" s="67"/>
      <c r="I11" s="67"/>
      <c r="J11" s="67"/>
      <c r="K11" s="67"/>
      <c r="L11" s="67"/>
      <c r="M11" s="67"/>
      <c r="N11" s="67"/>
      <c r="O11" s="67"/>
      <c r="P11" s="67"/>
      <c r="Q11" s="67"/>
      <c r="R11" s="67"/>
      <c r="S11" s="82"/>
    </row>
    <row r="12" spans="1:19" x14ac:dyDescent="0.3">
      <c r="B12" s="83" t="s">
        <v>293</v>
      </c>
      <c r="C12" s="67"/>
      <c r="D12" s="67"/>
      <c r="E12" s="67"/>
      <c r="F12" s="67"/>
      <c r="G12" s="67"/>
      <c r="H12" s="67"/>
      <c r="I12" s="67"/>
      <c r="J12" s="67"/>
      <c r="K12" s="67"/>
      <c r="L12" s="67"/>
      <c r="M12" s="67"/>
      <c r="N12" s="67"/>
      <c r="O12" s="67"/>
      <c r="P12" s="67"/>
      <c r="Q12" s="67"/>
      <c r="R12" s="67"/>
      <c r="S12" s="82"/>
    </row>
    <row r="13" spans="1:19" x14ac:dyDescent="0.3">
      <c r="B13" s="83" t="s">
        <v>364</v>
      </c>
      <c r="C13" s="67"/>
      <c r="D13" s="67"/>
      <c r="E13" s="67"/>
      <c r="F13" s="67"/>
      <c r="G13" s="67"/>
      <c r="H13" s="67"/>
      <c r="I13" s="67"/>
      <c r="J13" s="67"/>
      <c r="K13" s="67"/>
      <c r="L13" s="67"/>
      <c r="M13" s="67"/>
      <c r="N13" s="67"/>
      <c r="O13" s="67"/>
      <c r="P13" s="67"/>
      <c r="Q13" s="67"/>
      <c r="R13" s="67"/>
      <c r="S13" s="82"/>
    </row>
    <row r="14" spans="1:19" x14ac:dyDescent="0.3">
      <c r="B14" s="83" t="s">
        <v>446</v>
      </c>
      <c r="C14" s="67"/>
      <c r="D14" s="67"/>
      <c r="E14" s="67"/>
      <c r="F14" s="67">
        <v>46.202999999999996</v>
      </c>
      <c r="G14" s="67"/>
      <c r="H14" s="67"/>
      <c r="I14" s="67"/>
      <c r="J14" s="67"/>
      <c r="K14" s="67"/>
      <c r="L14" s="67"/>
      <c r="M14" s="67"/>
      <c r="N14" s="67"/>
      <c r="O14" s="67"/>
      <c r="P14" s="67"/>
      <c r="Q14" s="67"/>
      <c r="R14" s="67"/>
      <c r="S14" s="82"/>
    </row>
    <row r="15" spans="1:19" x14ac:dyDescent="0.3">
      <c r="B15" s="83" t="s">
        <v>467</v>
      </c>
      <c r="C15" s="67"/>
      <c r="D15" s="67"/>
      <c r="E15" s="67"/>
      <c r="F15" s="67"/>
      <c r="G15" s="67"/>
      <c r="H15" s="67"/>
      <c r="I15" s="67"/>
      <c r="J15" s="67"/>
      <c r="K15" s="67"/>
      <c r="L15" s="67"/>
      <c r="M15" s="67"/>
      <c r="N15" s="67"/>
      <c r="O15" s="67"/>
      <c r="P15" s="67"/>
      <c r="Q15" s="67">
        <v>371.8</v>
      </c>
      <c r="R15" s="67"/>
      <c r="S15" s="82"/>
    </row>
    <row r="16" spans="1:19" x14ac:dyDescent="0.3">
      <c r="A16" s="85">
        <v>3</v>
      </c>
      <c r="B16" s="88" t="s">
        <v>589</v>
      </c>
      <c r="C16" s="87">
        <f>SUM(C17:C22)</f>
        <v>188.9</v>
      </c>
      <c r="D16" s="87">
        <f t="shared" ref="D16:R16" si="2">SUM(D17:D22)</f>
        <v>75.599999999999994</v>
      </c>
      <c r="E16" s="87">
        <f t="shared" si="2"/>
        <v>515</v>
      </c>
      <c r="F16" s="87">
        <f t="shared" si="2"/>
        <v>730.3</v>
      </c>
      <c r="G16" s="87">
        <f t="shared" si="2"/>
        <v>0</v>
      </c>
      <c r="H16" s="87">
        <f t="shared" si="2"/>
        <v>1177.9000000000001</v>
      </c>
      <c r="I16" s="87">
        <f t="shared" si="2"/>
        <v>273.5</v>
      </c>
      <c r="J16" s="87">
        <f t="shared" si="2"/>
        <v>718</v>
      </c>
      <c r="K16" s="87">
        <f t="shared" si="2"/>
        <v>572.29999999999995</v>
      </c>
      <c r="L16" s="87">
        <f t="shared" si="2"/>
        <v>4.3</v>
      </c>
      <c r="M16" s="87">
        <f t="shared" si="2"/>
        <v>1034.3</v>
      </c>
      <c r="N16" s="87">
        <f t="shared" si="2"/>
        <v>434.9</v>
      </c>
      <c r="O16" s="87">
        <f t="shared" si="2"/>
        <v>988.5</v>
      </c>
      <c r="P16" s="87">
        <f t="shared" si="2"/>
        <v>864</v>
      </c>
      <c r="Q16" s="87">
        <f t="shared" si="2"/>
        <v>308.60000000000002</v>
      </c>
      <c r="R16" s="87">
        <f t="shared" si="2"/>
        <v>0</v>
      </c>
      <c r="S16" s="87">
        <f>SUM(C16:R16)</f>
        <v>7886.1</v>
      </c>
    </row>
    <row r="17" spans="1:19" x14ac:dyDescent="0.3">
      <c r="B17" s="83" t="s">
        <v>27</v>
      </c>
      <c r="C17" s="67"/>
      <c r="D17" s="67">
        <v>69</v>
      </c>
      <c r="E17" s="67">
        <v>272.3</v>
      </c>
      <c r="F17" s="67">
        <v>166</v>
      </c>
      <c r="G17" s="67"/>
      <c r="H17" s="67">
        <v>788.9</v>
      </c>
      <c r="I17" s="67">
        <v>22</v>
      </c>
      <c r="J17" s="67"/>
      <c r="K17" s="67">
        <v>180</v>
      </c>
      <c r="L17" s="67"/>
      <c r="M17" s="67">
        <v>174</v>
      </c>
      <c r="N17" s="67">
        <v>244</v>
      </c>
      <c r="O17" s="67">
        <v>75.8</v>
      </c>
      <c r="P17" s="67"/>
      <c r="Q17" s="67"/>
      <c r="R17" s="67"/>
      <c r="S17" s="82"/>
    </row>
    <row r="18" spans="1:19" x14ac:dyDescent="0.3">
      <c r="B18" s="83" t="s">
        <v>204</v>
      </c>
      <c r="C18" s="67">
        <v>26</v>
      </c>
      <c r="D18" s="67">
        <v>4</v>
      </c>
      <c r="E18" s="67">
        <v>70</v>
      </c>
      <c r="F18" s="67">
        <v>208</v>
      </c>
      <c r="G18" s="67"/>
      <c r="H18" s="67">
        <v>389</v>
      </c>
      <c r="I18" s="67">
        <v>110.5</v>
      </c>
      <c r="J18" s="67">
        <v>7</v>
      </c>
      <c r="K18" s="67"/>
      <c r="L18" s="67">
        <v>4.3</v>
      </c>
      <c r="M18" s="67">
        <v>5</v>
      </c>
      <c r="N18" s="67"/>
      <c r="O18" s="67"/>
      <c r="P18" s="67"/>
      <c r="Q18" s="67"/>
      <c r="R18" s="67"/>
      <c r="S18" s="82"/>
    </row>
    <row r="19" spans="1:19" x14ac:dyDescent="0.3">
      <c r="B19" s="83" t="s">
        <v>293</v>
      </c>
      <c r="C19" s="67"/>
      <c r="D19" s="67">
        <v>2.6</v>
      </c>
      <c r="E19" s="67">
        <v>1.7</v>
      </c>
      <c r="F19" s="67"/>
      <c r="G19" s="67"/>
      <c r="H19" s="67"/>
      <c r="I19" s="67">
        <v>2</v>
      </c>
      <c r="J19" s="67"/>
      <c r="K19" s="67"/>
      <c r="L19" s="67"/>
      <c r="M19" s="67">
        <v>14.6</v>
      </c>
      <c r="N19" s="67"/>
      <c r="O19" s="67">
        <v>103</v>
      </c>
      <c r="P19" s="67"/>
      <c r="Q19" s="67">
        <v>75.5</v>
      </c>
      <c r="R19" s="67"/>
      <c r="S19" s="82"/>
    </row>
    <row r="20" spans="1:19" x14ac:dyDescent="0.3">
      <c r="B20" s="83" t="s">
        <v>364</v>
      </c>
      <c r="C20" s="67">
        <v>34.5</v>
      </c>
      <c r="D20" s="67"/>
      <c r="E20" s="67">
        <v>171</v>
      </c>
      <c r="F20" s="67">
        <v>14.9</v>
      </c>
      <c r="G20" s="67"/>
      <c r="H20" s="67"/>
      <c r="I20" s="67">
        <v>139</v>
      </c>
      <c r="J20" s="67">
        <v>411</v>
      </c>
      <c r="K20" s="67"/>
      <c r="L20" s="67"/>
      <c r="M20" s="67">
        <v>83.2</v>
      </c>
      <c r="N20" s="67">
        <v>88.9</v>
      </c>
      <c r="O20" s="67">
        <v>711.7</v>
      </c>
      <c r="P20" s="67">
        <v>10</v>
      </c>
      <c r="Q20" s="67">
        <v>80</v>
      </c>
      <c r="R20" s="67"/>
      <c r="S20" s="82"/>
    </row>
    <row r="21" spans="1:19" x14ac:dyDescent="0.3">
      <c r="B21" s="83" t="s">
        <v>446</v>
      </c>
      <c r="C21" s="67"/>
      <c r="D21" s="67"/>
      <c r="E21" s="67"/>
      <c r="F21" s="67">
        <v>1.4000000000000001</v>
      </c>
      <c r="G21" s="67"/>
      <c r="H21" s="67"/>
      <c r="I21" s="67"/>
      <c r="J21" s="67"/>
      <c r="K21" s="67"/>
      <c r="L21" s="67"/>
      <c r="M21" s="67">
        <v>675</v>
      </c>
      <c r="N21" s="67"/>
      <c r="O21" s="67"/>
      <c r="P21" s="67"/>
      <c r="Q21" s="67"/>
      <c r="R21" s="67"/>
      <c r="S21" s="82"/>
    </row>
    <row r="22" spans="1:19" x14ac:dyDescent="0.3">
      <c r="B22" s="83" t="s">
        <v>467</v>
      </c>
      <c r="C22" s="67">
        <v>128.4</v>
      </c>
      <c r="D22" s="67"/>
      <c r="E22" s="67"/>
      <c r="F22" s="67">
        <v>340</v>
      </c>
      <c r="G22" s="67"/>
      <c r="H22" s="67"/>
      <c r="I22" s="67"/>
      <c r="J22" s="67">
        <v>300</v>
      </c>
      <c r="K22" s="67">
        <v>392.3</v>
      </c>
      <c r="L22" s="67"/>
      <c r="M22" s="67">
        <v>82.5</v>
      </c>
      <c r="N22" s="67">
        <v>102</v>
      </c>
      <c r="O22" s="67">
        <v>98</v>
      </c>
      <c r="P22" s="67">
        <v>854</v>
      </c>
      <c r="Q22" s="67">
        <v>153.1</v>
      </c>
      <c r="R22" s="67"/>
      <c r="S22" s="82"/>
    </row>
    <row r="23" spans="1:19" x14ac:dyDescent="0.3">
      <c r="A23" s="85">
        <v>4</v>
      </c>
      <c r="B23" s="88" t="s">
        <v>587</v>
      </c>
      <c r="C23" s="87">
        <f>SUM(C24:C29)</f>
        <v>0</v>
      </c>
      <c r="D23" s="87">
        <f t="shared" ref="D23:R23" si="3">SUM(D24:D29)</f>
        <v>0</v>
      </c>
      <c r="E23" s="87">
        <f t="shared" si="3"/>
        <v>0</v>
      </c>
      <c r="F23" s="87">
        <f t="shared" si="3"/>
        <v>0</v>
      </c>
      <c r="G23" s="87">
        <f t="shared" si="3"/>
        <v>32.022999999999996</v>
      </c>
      <c r="H23" s="87">
        <f t="shared" si="3"/>
        <v>0</v>
      </c>
      <c r="I23" s="87">
        <f t="shared" si="3"/>
        <v>27.5</v>
      </c>
      <c r="J23" s="87">
        <f t="shared" si="3"/>
        <v>0</v>
      </c>
      <c r="K23" s="87">
        <f t="shared" si="3"/>
        <v>60</v>
      </c>
      <c r="L23" s="87">
        <f t="shared" si="3"/>
        <v>11.84</v>
      </c>
      <c r="M23" s="87">
        <f t="shared" si="3"/>
        <v>0</v>
      </c>
      <c r="N23" s="87">
        <f t="shared" si="3"/>
        <v>0</v>
      </c>
      <c r="O23" s="87">
        <f t="shared" si="3"/>
        <v>13.376999999999999</v>
      </c>
      <c r="P23" s="87">
        <f t="shared" si="3"/>
        <v>0</v>
      </c>
      <c r="Q23" s="87">
        <f t="shared" si="3"/>
        <v>9.94</v>
      </c>
      <c r="R23" s="87">
        <f t="shared" si="3"/>
        <v>0</v>
      </c>
      <c r="S23" s="87">
        <f>SUM(C23:R23)</f>
        <v>154.68</v>
      </c>
    </row>
    <row r="24" spans="1:19" x14ac:dyDescent="0.3">
      <c r="B24" s="83" t="s">
        <v>27</v>
      </c>
      <c r="C24" s="67"/>
      <c r="D24" s="67"/>
      <c r="E24" s="67"/>
      <c r="F24" s="67"/>
      <c r="G24" s="67">
        <v>32.022999999999996</v>
      </c>
      <c r="H24" s="67"/>
      <c r="I24" s="67">
        <v>27.5</v>
      </c>
      <c r="J24" s="67"/>
      <c r="K24" s="67">
        <v>60</v>
      </c>
      <c r="L24" s="67"/>
      <c r="M24" s="67"/>
      <c r="N24" s="67"/>
      <c r="O24" s="67">
        <v>13.376999999999999</v>
      </c>
      <c r="P24" s="67"/>
      <c r="Q24" s="67">
        <v>9.94</v>
      </c>
      <c r="R24" s="67"/>
      <c r="S24" s="82"/>
    </row>
    <row r="25" spans="1:19" x14ac:dyDescent="0.3">
      <c r="B25" s="83" t="s">
        <v>204</v>
      </c>
      <c r="C25" s="67"/>
      <c r="D25" s="67"/>
      <c r="E25" s="67"/>
      <c r="F25" s="67"/>
      <c r="G25" s="67"/>
      <c r="H25" s="67"/>
      <c r="I25" s="67"/>
      <c r="J25" s="67"/>
      <c r="K25" s="67"/>
      <c r="L25" s="67">
        <v>11.84</v>
      </c>
      <c r="M25" s="67"/>
      <c r="N25" s="67"/>
      <c r="O25" s="67"/>
      <c r="P25" s="67"/>
      <c r="Q25" s="67"/>
      <c r="R25" s="67"/>
      <c r="S25" s="82"/>
    </row>
    <row r="26" spans="1:19" x14ac:dyDescent="0.3">
      <c r="B26" s="83" t="s">
        <v>293</v>
      </c>
      <c r="C26" s="67"/>
      <c r="D26" s="67"/>
      <c r="E26" s="67"/>
      <c r="F26" s="67"/>
      <c r="G26" s="67"/>
      <c r="H26" s="67"/>
      <c r="I26" s="67"/>
      <c r="J26" s="67"/>
      <c r="K26" s="67"/>
      <c r="L26" s="67"/>
      <c r="M26" s="67"/>
      <c r="N26" s="67"/>
      <c r="O26" s="67"/>
      <c r="P26" s="67"/>
      <c r="Q26" s="67"/>
      <c r="R26" s="67"/>
      <c r="S26" s="82"/>
    </row>
    <row r="27" spans="1:19" x14ac:dyDescent="0.3">
      <c r="B27" s="83" t="s">
        <v>364</v>
      </c>
      <c r="C27" s="67"/>
      <c r="D27" s="67"/>
      <c r="E27" s="67"/>
      <c r="F27" s="67"/>
      <c r="G27" s="67"/>
      <c r="H27" s="67"/>
      <c r="I27" s="67"/>
      <c r="J27" s="67"/>
      <c r="K27" s="67"/>
      <c r="L27" s="67"/>
      <c r="M27" s="67"/>
      <c r="N27" s="67"/>
      <c r="O27" s="67"/>
      <c r="P27" s="67"/>
      <c r="Q27" s="67"/>
      <c r="R27" s="67"/>
      <c r="S27" s="82"/>
    </row>
    <row r="28" spans="1:19" x14ac:dyDescent="0.3">
      <c r="B28" s="83" t="s">
        <v>446</v>
      </c>
      <c r="C28" s="67"/>
      <c r="D28" s="67"/>
      <c r="E28" s="67"/>
      <c r="F28" s="67"/>
      <c r="G28" s="67"/>
      <c r="H28" s="67"/>
      <c r="I28" s="67"/>
      <c r="J28" s="67"/>
      <c r="K28" s="67"/>
      <c r="L28" s="67"/>
      <c r="M28" s="67"/>
      <c r="N28" s="67"/>
      <c r="O28" s="67"/>
      <c r="P28" s="67"/>
      <c r="Q28" s="67"/>
      <c r="R28" s="67"/>
      <c r="S28" s="82"/>
    </row>
    <row r="29" spans="1:19" x14ac:dyDescent="0.3">
      <c r="B29" s="83" t="s">
        <v>467</v>
      </c>
      <c r="C29" s="67"/>
      <c r="D29" s="67"/>
      <c r="E29" s="67"/>
      <c r="F29" s="67"/>
      <c r="G29" s="67"/>
      <c r="H29" s="67"/>
      <c r="I29" s="67"/>
      <c r="J29" s="67"/>
      <c r="K29" s="67"/>
      <c r="L29" s="67"/>
      <c r="M29" s="67"/>
      <c r="N29" s="67"/>
      <c r="O29" s="67"/>
      <c r="P29" s="67"/>
      <c r="Q29" s="67"/>
      <c r="R29" s="67"/>
      <c r="S29" s="82"/>
    </row>
    <row r="30" spans="1:19" x14ac:dyDescent="0.3">
      <c r="A30" s="85">
        <v>5</v>
      </c>
      <c r="B30" s="88" t="s">
        <v>607</v>
      </c>
      <c r="C30" s="87">
        <f>SUM(C31:C36)</f>
        <v>0</v>
      </c>
      <c r="D30" s="87">
        <f t="shared" ref="D30:R30" si="4">SUM(D31:D36)</f>
        <v>0</v>
      </c>
      <c r="E30" s="87">
        <f t="shared" si="4"/>
        <v>682.6</v>
      </c>
      <c r="F30" s="87">
        <f t="shared" si="4"/>
        <v>0</v>
      </c>
      <c r="G30" s="87">
        <f t="shared" si="4"/>
        <v>0</v>
      </c>
      <c r="H30" s="87">
        <f t="shared" si="4"/>
        <v>153.13</v>
      </c>
      <c r="I30" s="87">
        <f t="shared" si="4"/>
        <v>0</v>
      </c>
      <c r="J30" s="87">
        <f t="shared" si="4"/>
        <v>0</v>
      </c>
      <c r="K30" s="87">
        <f t="shared" si="4"/>
        <v>0</v>
      </c>
      <c r="L30" s="87">
        <f t="shared" si="4"/>
        <v>0</v>
      </c>
      <c r="M30" s="87">
        <f t="shared" si="4"/>
        <v>732</v>
      </c>
      <c r="N30" s="87">
        <f t="shared" si="4"/>
        <v>0</v>
      </c>
      <c r="O30" s="87">
        <f t="shared" si="4"/>
        <v>0</v>
      </c>
      <c r="P30" s="87">
        <f t="shared" si="4"/>
        <v>0</v>
      </c>
      <c r="Q30" s="87">
        <f t="shared" si="4"/>
        <v>0</v>
      </c>
      <c r="R30" s="87">
        <f t="shared" si="4"/>
        <v>0</v>
      </c>
      <c r="S30" s="87">
        <f>SUM(C30:R30)</f>
        <v>1567.73</v>
      </c>
    </row>
    <row r="31" spans="1:19" x14ac:dyDescent="0.3">
      <c r="B31" s="83" t="s">
        <v>27</v>
      </c>
      <c r="C31" s="67"/>
      <c r="D31" s="67"/>
      <c r="E31" s="67"/>
      <c r="F31" s="67"/>
      <c r="G31" s="67"/>
      <c r="H31" s="67"/>
      <c r="I31" s="67"/>
      <c r="J31" s="67"/>
      <c r="K31" s="67"/>
      <c r="L31" s="67"/>
      <c r="M31" s="67"/>
      <c r="N31" s="67"/>
      <c r="O31" s="67"/>
      <c r="P31" s="67"/>
      <c r="Q31" s="67"/>
      <c r="R31" s="67"/>
      <c r="S31" s="82"/>
    </row>
    <row r="32" spans="1:19" x14ac:dyDescent="0.3">
      <c r="B32" s="83" t="s">
        <v>204</v>
      </c>
      <c r="C32" s="67"/>
      <c r="D32" s="67"/>
      <c r="E32" s="67"/>
      <c r="F32" s="67"/>
      <c r="G32" s="67"/>
      <c r="H32" s="67"/>
      <c r="I32" s="67"/>
      <c r="J32" s="67"/>
      <c r="K32" s="67"/>
      <c r="L32" s="67"/>
      <c r="M32" s="67"/>
      <c r="N32" s="67"/>
      <c r="O32" s="67"/>
      <c r="P32" s="67"/>
      <c r="Q32" s="67"/>
      <c r="R32" s="67"/>
      <c r="S32" s="82"/>
    </row>
    <row r="33" spans="1:19" x14ac:dyDescent="0.3">
      <c r="B33" s="83" t="s">
        <v>293</v>
      </c>
      <c r="C33" s="67"/>
      <c r="D33" s="67"/>
      <c r="E33" s="67"/>
      <c r="F33" s="67"/>
      <c r="G33" s="67"/>
      <c r="H33" s="67"/>
      <c r="I33" s="67"/>
      <c r="J33" s="67"/>
      <c r="K33" s="67"/>
      <c r="L33" s="67"/>
      <c r="M33" s="67"/>
      <c r="N33" s="67"/>
      <c r="O33" s="67"/>
      <c r="P33" s="67"/>
      <c r="Q33" s="67"/>
      <c r="R33" s="67"/>
      <c r="S33" s="82"/>
    </row>
    <row r="34" spans="1:19" x14ac:dyDescent="0.3">
      <c r="B34" s="83" t="s">
        <v>364</v>
      </c>
      <c r="C34" s="67"/>
      <c r="D34" s="67"/>
      <c r="E34" s="67"/>
      <c r="F34" s="67"/>
      <c r="G34" s="67"/>
      <c r="H34" s="67"/>
      <c r="I34" s="67"/>
      <c r="J34" s="67"/>
      <c r="K34" s="67"/>
      <c r="L34" s="67"/>
      <c r="M34" s="67"/>
      <c r="N34" s="67"/>
      <c r="O34" s="67"/>
      <c r="P34" s="67"/>
      <c r="Q34" s="67"/>
      <c r="R34" s="67"/>
      <c r="S34" s="82"/>
    </row>
    <row r="35" spans="1:19" x14ac:dyDescent="0.3">
      <c r="B35" s="83" t="s">
        <v>446</v>
      </c>
      <c r="C35" s="67"/>
      <c r="D35" s="67"/>
      <c r="E35" s="67"/>
      <c r="F35" s="67"/>
      <c r="G35" s="67"/>
      <c r="H35" s="67"/>
      <c r="I35" s="67"/>
      <c r="J35" s="67"/>
      <c r="K35" s="67"/>
      <c r="L35" s="67"/>
      <c r="M35" s="67"/>
      <c r="N35" s="67"/>
      <c r="O35" s="67"/>
      <c r="P35" s="67"/>
      <c r="Q35" s="67"/>
      <c r="R35" s="67"/>
      <c r="S35" s="82"/>
    </row>
    <row r="36" spans="1:19" x14ac:dyDescent="0.3">
      <c r="B36" s="83" t="s">
        <v>467</v>
      </c>
      <c r="C36" s="67"/>
      <c r="D36" s="67"/>
      <c r="E36" s="67">
        <v>682.6</v>
      </c>
      <c r="F36" s="67"/>
      <c r="G36" s="67"/>
      <c r="H36" s="67">
        <v>153.13</v>
      </c>
      <c r="I36" s="67"/>
      <c r="J36" s="67"/>
      <c r="K36" s="67"/>
      <c r="L36" s="67"/>
      <c r="M36" s="67">
        <v>732</v>
      </c>
      <c r="N36" s="67"/>
      <c r="O36" s="67"/>
      <c r="P36" s="67"/>
      <c r="Q36" s="67"/>
      <c r="R36" s="67"/>
      <c r="S36" s="82"/>
    </row>
    <row r="37" spans="1:19" x14ac:dyDescent="0.3">
      <c r="A37" s="85">
        <v>6</v>
      </c>
      <c r="B37" s="86" t="s">
        <v>593</v>
      </c>
      <c r="C37" s="87">
        <f>SUM(C38:C43)</f>
        <v>376.9</v>
      </c>
      <c r="D37" s="87">
        <f t="shared" ref="D37:R37" si="5">SUM(D38:D43)</f>
        <v>4.75</v>
      </c>
      <c r="E37" s="87">
        <f t="shared" si="5"/>
        <v>68.5</v>
      </c>
      <c r="F37" s="87">
        <f>SUM(F39:F43)</f>
        <v>29.55</v>
      </c>
      <c r="G37" s="87">
        <f t="shared" si="5"/>
        <v>299.19</v>
      </c>
      <c r="H37" s="87">
        <f t="shared" si="5"/>
        <v>121.66</v>
      </c>
      <c r="I37" s="87">
        <f t="shared" si="5"/>
        <v>0</v>
      </c>
      <c r="J37" s="87">
        <f t="shared" si="5"/>
        <v>12.785</v>
      </c>
      <c r="K37" s="87">
        <f t="shared" si="5"/>
        <v>0.35</v>
      </c>
      <c r="L37" s="87">
        <f t="shared" si="5"/>
        <v>55.4</v>
      </c>
      <c r="M37" s="87">
        <f t="shared" si="5"/>
        <v>240.5</v>
      </c>
      <c r="N37" s="87">
        <f t="shared" si="5"/>
        <v>13.725</v>
      </c>
      <c r="O37" s="87">
        <f t="shared" si="5"/>
        <v>225.25</v>
      </c>
      <c r="P37" s="87">
        <f t="shared" si="5"/>
        <v>97.88</v>
      </c>
      <c r="Q37" s="87">
        <f>SUM(Q39:Q43)</f>
        <v>15</v>
      </c>
      <c r="R37" s="87">
        <f t="shared" si="5"/>
        <v>50</v>
      </c>
      <c r="S37" s="87">
        <f>SUM(C37:R37)</f>
        <v>1611.44</v>
      </c>
    </row>
    <row r="38" spans="1:19" x14ac:dyDescent="0.3">
      <c r="B38" s="83" t="s">
        <v>27</v>
      </c>
      <c r="C38" s="67">
        <v>374.9</v>
      </c>
      <c r="D38" s="67"/>
      <c r="E38" s="67"/>
      <c r="G38" s="67"/>
      <c r="H38" s="67"/>
      <c r="I38" s="67"/>
      <c r="J38" s="67"/>
      <c r="K38" s="67"/>
      <c r="L38" s="67"/>
      <c r="M38" s="67"/>
      <c r="N38" s="67">
        <v>0.22500000000000001</v>
      </c>
      <c r="O38" s="67"/>
      <c r="P38" s="67">
        <v>97.88</v>
      </c>
      <c r="R38" s="67"/>
      <c r="S38" s="82"/>
    </row>
    <row r="39" spans="1:19" x14ac:dyDescent="0.3">
      <c r="B39" s="83" t="s">
        <v>204</v>
      </c>
      <c r="C39" s="67"/>
      <c r="D39" s="67">
        <v>4.2</v>
      </c>
      <c r="E39" s="67">
        <v>56</v>
      </c>
      <c r="F39" s="67"/>
      <c r="G39" s="67"/>
      <c r="H39" s="67"/>
      <c r="I39" s="67"/>
      <c r="J39" s="67">
        <v>6.6000000000000005</v>
      </c>
      <c r="K39" s="67"/>
      <c r="L39" s="67"/>
      <c r="M39" s="67"/>
      <c r="N39" s="67"/>
      <c r="O39" s="67"/>
      <c r="P39" s="67"/>
      <c r="Q39" s="67"/>
      <c r="R39" s="67"/>
      <c r="S39" s="82"/>
    </row>
    <row r="40" spans="1:19" x14ac:dyDescent="0.3">
      <c r="B40" s="83" t="s">
        <v>293</v>
      </c>
      <c r="C40" s="67">
        <v>2</v>
      </c>
      <c r="D40" s="67">
        <v>0.55000000000000004</v>
      </c>
      <c r="E40" s="67">
        <v>12.5</v>
      </c>
      <c r="F40" s="67"/>
      <c r="G40" s="67">
        <v>33.89</v>
      </c>
      <c r="H40" s="67"/>
      <c r="I40" s="67"/>
      <c r="J40" s="67"/>
      <c r="K40" s="67"/>
      <c r="L40" s="67">
        <v>55.4</v>
      </c>
      <c r="M40" s="67">
        <v>0.5</v>
      </c>
      <c r="N40" s="67">
        <v>13.5</v>
      </c>
      <c r="O40" s="67">
        <v>114.95</v>
      </c>
      <c r="P40" s="67"/>
      <c r="Q40" s="67"/>
      <c r="R40" s="67"/>
      <c r="S40" s="82"/>
    </row>
    <row r="41" spans="1:19" x14ac:dyDescent="0.3">
      <c r="B41" s="83" t="s">
        <v>364</v>
      </c>
      <c r="C41" s="67"/>
      <c r="D41" s="67"/>
      <c r="E41" s="67"/>
      <c r="F41" s="67">
        <v>29.55</v>
      </c>
      <c r="G41" s="67">
        <v>18</v>
      </c>
      <c r="H41" s="67">
        <v>1</v>
      </c>
      <c r="I41" s="67"/>
      <c r="J41" s="67"/>
      <c r="K41" s="67"/>
      <c r="L41" s="67"/>
      <c r="M41" s="67"/>
      <c r="N41" s="67"/>
      <c r="O41" s="67">
        <v>110.3</v>
      </c>
      <c r="P41" s="67"/>
      <c r="Q41" s="67"/>
      <c r="R41" s="67">
        <v>50</v>
      </c>
      <c r="S41" s="82"/>
    </row>
    <row r="42" spans="1:19" x14ac:dyDescent="0.3">
      <c r="B42" s="83" t="s">
        <v>446</v>
      </c>
      <c r="C42" s="67"/>
      <c r="D42" s="67"/>
      <c r="E42" s="67"/>
      <c r="F42" s="67"/>
      <c r="G42" s="67"/>
      <c r="H42" s="67"/>
      <c r="I42" s="67"/>
      <c r="J42" s="67">
        <v>6.1849999999999996</v>
      </c>
      <c r="K42" s="67">
        <v>0.35</v>
      </c>
      <c r="L42" s="67"/>
      <c r="M42" s="67"/>
      <c r="N42" s="67"/>
      <c r="O42" s="67"/>
      <c r="P42" s="67"/>
      <c r="Q42" s="67"/>
      <c r="R42" s="67"/>
      <c r="S42" s="82"/>
    </row>
    <row r="43" spans="1:19" x14ac:dyDescent="0.3">
      <c r="B43" s="83" t="s">
        <v>467</v>
      </c>
      <c r="C43" s="67"/>
      <c r="D43" s="67"/>
      <c r="E43" s="67"/>
      <c r="F43" s="67"/>
      <c r="G43" s="67">
        <v>247.3</v>
      </c>
      <c r="H43" s="67">
        <v>120.66</v>
      </c>
      <c r="I43" s="67"/>
      <c r="J43" s="67"/>
      <c r="K43" s="67"/>
      <c r="L43" s="67"/>
      <c r="M43" s="67">
        <v>240</v>
      </c>
      <c r="N43" s="67"/>
      <c r="O43" s="67"/>
      <c r="P43" s="67"/>
      <c r="Q43" s="67">
        <v>15</v>
      </c>
      <c r="R43" s="67"/>
      <c r="S43" s="82"/>
    </row>
    <row r="44" spans="1:19" x14ac:dyDescent="0.3">
      <c r="A44" s="85">
        <v>7</v>
      </c>
      <c r="B44" s="86" t="s">
        <v>710</v>
      </c>
      <c r="C44" s="87">
        <f>SUM(C45:C50)</f>
        <v>0</v>
      </c>
      <c r="D44" s="87">
        <f t="shared" ref="D44:R44" si="6">SUM(D45:D50)</f>
        <v>0</v>
      </c>
      <c r="E44" s="87">
        <f t="shared" si="6"/>
        <v>0</v>
      </c>
      <c r="F44" s="87">
        <f t="shared" si="6"/>
        <v>9</v>
      </c>
      <c r="G44" s="87">
        <f t="shared" si="6"/>
        <v>0</v>
      </c>
      <c r="H44" s="87">
        <f t="shared" si="6"/>
        <v>0</v>
      </c>
      <c r="I44" s="87">
        <f t="shared" si="6"/>
        <v>0</v>
      </c>
      <c r="J44" s="87">
        <f t="shared" si="6"/>
        <v>0</v>
      </c>
      <c r="K44" s="87">
        <f t="shared" si="6"/>
        <v>0</v>
      </c>
      <c r="L44" s="87">
        <f t="shared" si="6"/>
        <v>627</v>
      </c>
      <c r="M44" s="87">
        <f t="shared" si="6"/>
        <v>0</v>
      </c>
      <c r="N44" s="87">
        <f t="shared" si="6"/>
        <v>0</v>
      </c>
      <c r="O44" s="87">
        <f t="shared" si="6"/>
        <v>305</v>
      </c>
      <c r="P44" s="87">
        <f t="shared" si="6"/>
        <v>0</v>
      </c>
      <c r="Q44" s="87">
        <f t="shared" si="6"/>
        <v>0</v>
      </c>
      <c r="R44" s="87">
        <f t="shared" si="6"/>
        <v>0.23</v>
      </c>
      <c r="S44" s="87">
        <f>SUM(C44:R44)</f>
        <v>941.23</v>
      </c>
    </row>
    <row r="45" spans="1:19" x14ac:dyDescent="0.3">
      <c r="B45" s="83" t="s">
        <v>27</v>
      </c>
      <c r="C45" s="67"/>
      <c r="D45" s="67"/>
      <c r="E45" s="67"/>
      <c r="F45" s="67"/>
      <c r="G45" s="67"/>
      <c r="H45" s="67"/>
      <c r="I45" s="67"/>
      <c r="J45" s="67"/>
      <c r="K45" s="67"/>
      <c r="L45" s="67"/>
      <c r="M45" s="67"/>
      <c r="N45" s="67"/>
      <c r="O45" s="67"/>
      <c r="P45" s="67"/>
      <c r="Q45" s="67"/>
      <c r="R45" s="67"/>
      <c r="S45" s="82"/>
    </row>
    <row r="46" spans="1:19" x14ac:dyDescent="0.3">
      <c r="B46" s="83" t="s">
        <v>204</v>
      </c>
      <c r="C46" s="67"/>
      <c r="D46" s="67"/>
      <c r="E46" s="67"/>
      <c r="F46" s="67"/>
      <c r="G46" s="67"/>
      <c r="H46" s="67"/>
      <c r="I46" s="67"/>
      <c r="J46" s="67"/>
      <c r="K46" s="67"/>
      <c r="L46" s="67"/>
      <c r="M46" s="67"/>
      <c r="N46" s="67"/>
      <c r="O46" s="67"/>
      <c r="P46" s="67"/>
      <c r="Q46" s="67"/>
      <c r="R46" s="67"/>
      <c r="S46" s="82"/>
    </row>
    <row r="47" spans="1:19" x14ac:dyDescent="0.3">
      <c r="B47" s="83" t="s">
        <v>293</v>
      </c>
      <c r="C47" s="67"/>
      <c r="D47" s="67"/>
      <c r="E47" s="67"/>
      <c r="F47" s="67"/>
      <c r="G47" s="67"/>
      <c r="H47" s="67"/>
      <c r="I47" s="67"/>
      <c r="J47" s="67"/>
      <c r="K47" s="67"/>
      <c r="L47" s="67"/>
      <c r="M47" s="67"/>
      <c r="N47" s="67"/>
      <c r="O47" s="67"/>
      <c r="P47" s="67"/>
      <c r="Q47" s="67"/>
      <c r="R47" s="67">
        <v>0.23</v>
      </c>
      <c r="S47" s="82"/>
    </row>
    <row r="48" spans="1:19" x14ac:dyDescent="0.3">
      <c r="B48" s="83" t="s">
        <v>364</v>
      </c>
      <c r="C48" s="67"/>
      <c r="D48" s="67"/>
      <c r="E48" s="67"/>
      <c r="F48" s="67">
        <v>9</v>
      </c>
      <c r="G48" s="67"/>
      <c r="H48" s="67"/>
      <c r="I48" s="67"/>
      <c r="J48" s="67"/>
      <c r="K48" s="67"/>
      <c r="L48" s="67"/>
      <c r="M48" s="67"/>
      <c r="N48" s="67"/>
      <c r="O48" s="67">
        <v>105</v>
      </c>
      <c r="P48" s="67"/>
      <c r="Q48" s="67"/>
      <c r="R48" s="67"/>
      <c r="S48" s="82"/>
    </row>
    <row r="49" spans="1:19" x14ac:dyDescent="0.3">
      <c r="B49" s="83" t="s">
        <v>446</v>
      </c>
      <c r="C49" s="67"/>
      <c r="D49" s="67"/>
      <c r="E49" s="67"/>
      <c r="F49" s="67"/>
      <c r="G49" s="67"/>
      <c r="H49" s="67"/>
      <c r="I49" s="67"/>
      <c r="J49" s="67"/>
      <c r="K49" s="67"/>
      <c r="L49" s="67"/>
      <c r="M49" s="67"/>
      <c r="N49" s="67"/>
      <c r="O49" s="67"/>
      <c r="P49" s="67"/>
      <c r="Q49" s="67"/>
      <c r="R49" s="67"/>
      <c r="S49" s="82"/>
    </row>
    <row r="50" spans="1:19" x14ac:dyDescent="0.3">
      <c r="B50" s="83" t="s">
        <v>467</v>
      </c>
      <c r="C50" s="67"/>
      <c r="D50" s="67"/>
      <c r="E50" s="67"/>
      <c r="F50" s="67"/>
      <c r="G50" s="67"/>
      <c r="H50" s="67"/>
      <c r="I50" s="67"/>
      <c r="J50" s="67"/>
      <c r="K50" s="67"/>
      <c r="L50" s="67">
        <v>627</v>
      </c>
      <c r="M50" s="67"/>
      <c r="N50" s="67"/>
      <c r="O50" s="67">
        <v>200</v>
      </c>
      <c r="P50" s="67"/>
      <c r="Q50" s="67"/>
      <c r="R50" s="67"/>
      <c r="S50" s="82"/>
    </row>
    <row r="51" spans="1:19" x14ac:dyDescent="0.3">
      <c r="A51" s="85">
        <v>8</v>
      </c>
      <c r="B51" s="86" t="s">
        <v>595</v>
      </c>
      <c r="C51" s="87">
        <f>SUM(C52:C57)</f>
        <v>0</v>
      </c>
      <c r="D51" s="87">
        <f t="shared" ref="D51:R51" si="7">SUM(D52:D57)</f>
        <v>7500</v>
      </c>
      <c r="E51" s="87">
        <f t="shared" si="7"/>
        <v>1.1000000000000001</v>
      </c>
      <c r="F51" s="87">
        <f t="shared" si="7"/>
        <v>0</v>
      </c>
      <c r="G51" s="87">
        <f t="shared" si="7"/>
        <v>4.7</v>
      </c>
      <c r="H51" s="87">
        <f t="shared" si="7"/>
        <v>700</v>
      </c>
      <c r="I51" s="87">
        <f t="shared" si="7"/>
        <v>0</v>
      </c>
      <c r="J51" s="87">
        <f t="shared" si="7"/>
        <v>5.9</v>
      </c>
      <c r="K51" s="87">
        <f t="shared" si="7"/>
        <v>862.2</v>
      </c>
      <c r="L51" s="87">
        <f t="shared" si="7"/>
        <v>0</v>
      </c>
      <c r="M51" s="87">
        <f t="shared" si="7"/>
        <v>0</v>
      </c>
      <c r="N51" s="87">
        <f t="shared" si="7"/>
        <v>41.825000000000003</v>
      </c>
      <c r="O51" s="87">
        <f t="shared" si="7"/>
        <v>490.75</v>
      </c>
      <c r="P51" s="87">
        <f t="shared" si="7"/>
        <v>0</v>
      </c>
      <c r="Q51" s="87">
        <f t="shared" si="7"/>
        <v>0</v>
      </c>
      <c r="R51" s="87">
        <f t="shared" si="7"/>
        <v>0</v>
      </c>
      <c r="S51" s="87">
        <f>SUM(C51:R51)</f>
        <v>9606.4750000000004</v>
      </c>
    </row>
    <row r="52" spans="1:19" x14ac:dyDescent="0.3">
      <c r="B52" s="83" t="s">
        <v>27</v>
      </c>
      <c r="C52" s="67"/>
      <c r="D52" s="67">
        <v>7500</v>
      </c>
      <c r="E52" s="67"/>
      <c r="F52" s="67"/>
      <c r="G52" s="67"/>
      <c r="H52" s="67">
        <v>700</v>
      </c>
      <c r="I52" s="67"/>
      <c r="J52" s="67">
        <v>5.9</v>
      </c>
      <c r="K52" s="67">
        <v>160.19999999999999</v>
      </c>
      <c r="L52" s="67"/>
      <c r="M52" s="67"/>
      <c r="N52" s="67">
        <v>41.6</v>
      </c>
      <c r="O52" s="67">
        <v>290</v>
      </c>
      <c r="P52" s="67"/>
      <c r="Q52" s="67">
        <v>0</v>
      </c>
      <c r="R52" s="67">
        <v>0</v>
      </c>
      <c r="S52" s="82"/>
    </row>
    <row r="53" spans="1:19" x14ac:dyDescent="0.3">
      <c r="B53" s="83" t="s">
        <v>204</v>
      </c>
      <c r="C53" s="67"/>
      <c r="D53" s="67"/>
      <c r="E53" s="67"/>
      <c r="F53" s="67"/>
      <c r="G53" s="67"/>
      <c r="H53" s="67"/>
      <c r="I53" s="67"/>
      <c r="J53" s="67"/>
      <c r="K53" s="67"/>
      <c r="L53" s="67"/>
      <c r="M53" s="67"/>
      <c r="N53" s="67"/>
      <c r="O53" s="67"/>
      <c r="P53" s="67"/>
      <c r="Q53" s="67"/>
      <c r="R53" s="67"/>
      <c r="S53" s="82"/>
    </row>
    <row r="54" spans="1:19" x14ac:dyDescent="0.3">
      <c r="B54" s="83" t="s">
        <v>293</v>
      </c>
      <c r="C54" s="67"/>
      <c r="D54" s="67"/>
      <c r="E54" s="67"/>
      <c r="F54" s="67"/>
      <c r="G54" s="67"/>
      <c r="H54" s="67"/>
      <c r="I54" s="67"/>
      <c r="J54" s="67"/>
      <c r="K54" s="67"/>
      <c r="L54" s="67"/>
      <c r="M54" s="67"/>
      <c r="N54" s="67"/>
      <c r="O54" s="67"/>
      <c r="P54" s="67"/>
      <c r="Q54" s="67"/>
      <c r="R54" s="67"/>
      <c r="S54" s="82"/>
    </row>
    <row r="55" spans="1:19" x14ac:dyDescent="0.3">
      <c r="B55" s="83" t="s">
        <v>364</v>
      </c>
      <c r="C55" s="67"/>
      <c r="D55" s="67"/>
      <c r="E55" s="67"/>
      <c r="F55" s="67"/>
      <c r="G55" s="67"/>
      <c r="H55" s="67"/>
      <c r="I55" s="67"/>
      <c r="J55" s="67"/>
      <c r="K55" s="67"/>
      <c r="L55" s="67"/>
      <c r="M55" s="67"/>
      <c r="N55" s="67"/>
      <c r="O55" s="67"/>
      <c r="P55" s="67"/>
      <c r="Q55" s="67"/>
      <c r="R55" s="67"/>
      <c r="S55" s="82"/>
    </row>
    <row r="56" spans="1:19" x14ac:dyDescent="0.3">
      <c r="B56" s="83" t="s">
        <v>446</v>
      </c>
      <c r="C56" s="67"/>
      <c r="D56" s="67"/>
      <c r="E56" s="67">
        <v>1.1000000000000001</v>
      </c>
      <c r="F56" s="67"/>
      <c r="G56" s="67">
        <v>4.7</v>
      </c>
      <c r="H56" s="67"/>
      <c r="I56" s="67"/>
      <c r="J56" s="67"/>
      <c r="K56" s="67">
        <v>702</v>
      </c>
      <c r="L56" s="67"/>
      <c r="M56" s="67"/>
      <c r="N56" s="67"/>
      <c r="O56" s="67">
        <v>0.75</v>
      </c>
      <c r="P56" s="67"/>
      <c r="Q56" s="67"/>
      <c r="R56" s="67"/>
      <c r="S56" s="82"/>
    </row>
    <row r="57" spans="1:19" x14ac:dyDescent="0.3">
      <c r="B57" s="83" t="s">
        <v>467</v>
      </c>
      <c r="C57" s="67"/>
      <c r="D57" s="67"/>
      <c r="E57" s="67"/>
      <c r="F57" s="67"/>
      <c r="G57" s="67"/>
      <c r="H57" s="67"/>
      <c r="I57" s="67">
        <v>0</v>
      </c>
      <c r="J57" s="67"/>
      <c r="K57" s="67"/>
      <c r="L57" s="67"/>
      <c r="M57" s="67"/>
      <c r="N57" s="67">
        <v>0.22500000000000001</v>
      </c>
      <c r="O57" s="67">
        <v>200</v>
      </c>
      <c r="P57" s="67"/>
      <c r="Q57" s="67"/>
      <c r="R57" s="67"/>
      <c r="S57" s="82"/>
    </row>
    <row r="58" spans="1:19" x14ac:dyDescent="0.3">
      <c r="A58" s="85">
        <v>9</v>
      </c>
      <c r="B58" s="86" t="s">
        <v>605</v>
      </c>
      <c r="C58" s="87">
        <f>SUM(C59:C64)</f>
        <v>0</v>
      </c>
      <c r="D58" s="87">
        <f t="shared" ref="D58:R58" si="8">SUM(D59:D64)</f>
        <v>0</v>
      </c>
      <c r="E58" s="87">
        <f t="shared" si="8"/>
        <v>0</v>
      </c>
      <c r="F58" s="87">
        <f>SUM(F59:F64)</f>
        <v>0.3</v>
      </c>
      <c r="G58" s="87">
        <f t="shared" si="8"/>
        <v>0</v>
      </c>
      <c r="H58" s="87">
        <f t="shared" si="8"/>
        <v>0</v>
      </c>
      <c r="I58" s="87">
        <f t="shared" si="8"/>
        <v>0</v>
      </c>
      <c r="J58" s="87">
        <f t="shared" si="8"/>
        <v>0</v>
      </c>
      <c r="K58" s="87">
        <f t="shared" si="8"/>
        <v>0</v>
      </c>
      <c r="L58" s="87">
        <f t="shared" si="8"/>
        <v>0</v>
      </c>
      <c r="M58" s="87">
        <f t="shared" si="8"/>
        <v>0</v>
      </c>
      <c r="N58" s="87">
        <f t="shared" si="8"/>
        <v>0</v>
      </c>
      <c r="O58" s="87">
        <f t="shared" si="8"/>
        <v>0</v>
      </c>
      <c r="P58" s="87">
        <f t="shared" si="8"/>
        <v>0</v>
      </c>
      <c r="Q58" s="87">
        <f t="shared" si="8"/>
        <v>0</v>
      </c>
      <c r="R58" s="87">
        <f t="shared" si="8"/>
        <v>0</v>
      </c>
      <c r="S58" s="87">
        <f>SUM(C58:R58)</f>
        <v>0.3</v>
      </c>
    </row>
    <row r="59" spans="1:19" x14ac:dyDescent="0.3">
      <c r="B59" s="83" t="s">
        <v>27</v>
      </c>
      <c r="C59" s="67"/>
      <c r="D59" s="67"/>
      <c r="E59" s="67"/>
      <c r="F59" s="67"/>
      <c r="G59" s="67"/>
      <c r="H59" s="67"/>
      <c r="I59" s="67"/>
      <c r="J59" s="67"/>
      <c r="K59" s="67"/>
      <c r="L59" s="67"/>
      <c r="M59" s="67"/>
      <c r="N59" s="67"/>
      <c r="O59" s="67"/>
      <c r="P59" s="67"/>
      <c r="Q59" s="67">
        <v>0</v>
      </c>
      <c r="R59" s="67"/>
      <c r="S59" s="82"/>
    </row>
    <row r="60" spans="1:19" x14ac:dyDescent="0.3">
      <c r="B60" s="83" t="s">
        <v>204</v>
      </c>
      <c r="C60" s="67"/>
      <c r="D60" s="67"/>
      <c r="E60" s="67"/>
      <c r="F60" s="67"/>
      <c r="G60" s="67"/>
      <c r="H60" s="67"/>
      <c r="I60" s="67"/>
      <c r="J60" s="67"/>
      <c r="K60" s="67"/>
      <c r="L60" s="67"/>
      <c r="M60" s="67"/>
      <c r="N60" s="67"/>
      <c r="O60" s="67"/>
      <c r="P60" s="67"/>
      <c r="Q60" s="67"/>
      <c r="R60" s="67"/>
      <c r="S60" s="82"/>
    </row>
    <row r="61" spans="1:19" x14ac:dyDescent="0.3">
      <c r="B61" s="83" t="s">
        <v>293</v>
      </c>
      <c r="C61" s="67"/>
      <c r="D61" s="67"/>
      <c r="E61" s="67"/>
      <c r="F61" s="67"/>
      <c r="G61" s="67"/>
      <c r="H61" s="67"/>
      <c r="I61" s="67"/>
      <c r="J61" s="67"/>
      <c r="K61" s="67"/>
      <c r="L61" s="67"/>
      <c r="M61" s="67"/>
      <c r="N61" s="67"/>
      <c r="O61" s="67"/>
      <c r="P61" s="67"/>
      <c r="Q61" s="67"/>
      <c r="R61" s="67"/>
      <c r="S61" s="82"/>
    </row>
    <row r="62" spans="1:19" x14ac:dyDescent="0.3">
      <c r="B62" s="83" t="s">
        <v>364</v>
      </c>
      <c r="C62" s="67"/>
      <c r="D62" s="67"/>
      <c r="E62" s="67"/>
      <c r="F62" s="67"/>
      <c r="G62" s="67"/>
      <c r="H62" s="67"/>
      <c r="I62" s="67"/>
      <c r="J62" s="67"/>
      <c r="K62" s="67"/>
      <c r="L62" s="67"/>
      <c r="M62" s="67"/>
      <c r="N62" s="67"/>
      <c r="O62" s="67"/>
      <c r="P62" s="67"/>
      <c r="Q62" s="67"/>
      <c r="R62" s="67"/>
      <c r="S62" s="82"/>
    </row>
    <row r="63" spans="1:19" x14ac:dyDescent="0.3">
      <c r="B63" s="83" t="s">
        <v>446</v>
      </c>
      <c r="C63" s="67"/>
      <c r="D63" s="67"/>
      <c r="E63" s="67"/>
      <c r="F63" s="67"/>
      <c r="G63" s="67"/>
      <c r="H63" s="67"/>
      <c r="I63" s="67"/>
      <c r="J63" s="67"/>
      <c r="K63" s="67"/>
      <c r="L63" s="67"/>
      <c r="M63" s="67"/>
      <c r="N63" s="67"/>
      <c r="O63" s="67"/>
      <c r="P63" s="67"/>
      <c r="Q63" s="67"/>
      <c r="R63" s="67"/>
      <c r="S63" s="82"/>
    </row>
    <row r="64" spans="1:19" x14ac:dyDescent="0.3">
      <c r="B64" s="83" t="s">
        <v>467</v>
      </c>
      <c r="C64" s="67"/>
      <c r="D64" s="67"/>
      <c r="E64" s="67"/>
      <c r="F64" s="67">
        <v>0.3</v>
      </c>
      <c r="G64" s="67"/>
      <c r="H64" s="67"/>
      <c r="I64" s="67"/>
      <c r="J64" s="67"/>
      <c r="K64" s="67"/>
      <c r="L64" s="67"/>
      <c r="M64" s="67"/>
      <c r="N64" s="67"/>
      <c r="O64" s="67"/>
      <c r="P64" s="67"/>
      <c r="Q64" s="67"/>
      <c r="R64" s="67"/>
      <c r="S64" s="82"/>
    </row>
    <row r="65" spans="1:19" x14ac:dyDescent="0.3">
      <c r="A65" s="85">
        <v>10</v>
      </c>
      <c r="B65" s="86" t="s">
        <v>715</v>
      </c>
      <c r="C65" s="87">
        <f>SUM(C66:C71)</f>
        <v>0</v>
      </c>
      <c r="D65" s="87">
        <f t="shared" ref="D65:R65" si="9">SUM(D66:D71)</f>
        <v>0</v>
      </c>
      <c r="E65" s="87">
        <f t="shared" si="9"/>
        <v>0</v>
      </c>
      <c r="F65" s="87">
        <f t="shared" si="9"/>
        <v>0</v>
      </c>
      <c r="G65" s="87">
        <f t="shared" si="9"/>
        <v>0</v>
      </c>
      <c r="H65" s="87">
        <f t="shared" si="9"/>
        <v>0</v>
      </c>
      <c r="I65" s="87">
        <f t="shared" si="9"/>
        <v>0</v>
      </c>
      <c r="J65" s="87">
        <f t="shared" si="9"/>
        <v>0</v>
      </c>
      <c r="K65" s="87">
        <f t="shared" si="9"/>
        <v>0</v>
      </c>
      <c r="L65" s="87">
        <f t="shared" si="9"/>
        <v>0</v>
      </c>
      <c r="M65" s="87">
        <f t="shared" si="9"/>
        <v>0</v>
      </c>
      <c r="N65" s="87">
        <f t="shared" si="9"/>
        <v>0</v>
      </c>
      <c r="O65" s="87">
        <f t="shared" si="9"/>
        <v>0</v>
      </c>
      <c r="P65" s="87">
        <f t="shared" si="9"/>
        <v>0</v>
      </c>
      <c r="Q65" s="87">
        <f t="shared" si="9"/>
        <v>713.06</v>
      </c>
      <c r="R65" s="87">
        <f t="shared" si="9"/>
        <v>212.6</v>
      </c>
      <c r="S65" s="87">
        <f>SUM(C65:R65)</f>
        <v>925.66</v>
      </c>
    </row>
    <row r="66" spans="1:19" x14ac:dyDescent="0.3">
      <c r="B66" s="83" t="s">
        <v>27</v>
      </c>
      <c r="C66" s="67"/>
      <c r="D66" s="67"/>
      <c r="E66" s="67"/>
      <c r="F66" s="67"/>
      <c r="G66" s="67"/>
      <c r="H66" s="67"/>
      <c r="I66" s="67"/>
      <c r="J66" s="67"/>
      <c r="K66" s="67"/>
      <c r="L66" s="67"/>
      <c r="M66" s="67"/>
      <c r="N66" s="67"/>
      <c r="O66" s="67"/>
      <c r="P66" s="67"/>
      <c r="Q66" s="67">
        <v>713.06</v>
      </c>
      <c r="R66" s="67">
        <v>212.6</v>
      </c>
      <c r="S66" s="82"/>
    </row>
    <row r="67" spans="1:19" x14ac:dyDescent="0.3">
      <c r="B67" s="83" t="s">
        <v>204</v>
      </c>
      <c r="C67" s="67"/>
      <c r="D67" s="67"/>
      <c r="E67" s="67"/>
      <c r="F67" s="67"/>
      <c r="G67" s="67"/>
      <c r="H67" s="67"/>
      <c r="I67" s="67"/>
      <c r="J67" s="67"/>
      <c r="K67" s="67"/>
      <c r="L67" s="67"/>
      <c r="M67" s="67"/>
      <c r="N67" s="67"/>
      <c r="O67" s="67"/>
      <c r="P67" s="67"/>
      <c r="Q67" s="67"/>
      <c r="R67" s="67"/>
      <c r="S67" s="82"/>
    </row>
    <row r="68" spans="1:19" x14ac:dyDescent="0.3">
      <c r="B68" s="83" t="s">
        <v>293</v>
      </c>
      <c r="C68" s="67"/>
      <c r="D68" s="67"/>
      <c r="E68" s="67"/>
      <c r="F68" s="67"/>
      <c r="G68" s="67"/>
      <c r="H68" s="67"/>
      <c r="I68" s="67"/>
      <c r="J68" s="67"/>
      <c r="K68" s="67"/>
      <c r="L68" s="67"/>
      <c r="M68" s="67"/>
      <c r="N68" s="67"/>
      <c r="O68" s="67"/>
      <c r="P68" s="67"/>
      <c r="Q68" s="67"/>
      <c r="R68" s="67"/>
      <c r="S68" s="82"/>
    </row>
    <row r="69" spans="1:19" x14ac:dyDescent="0.3">
      <c r="B69" s="83" t="s">
        <v>364</v>
      </c>
      <c r="C69" s="67"/>
      <c r="D69" s="67"/>
      <c r="E69" s="67"/>
      <c r="F69" s="67"/>
      <c r="G69" s="67"/>
      <c r="H69" s="67"/>
      <c r="I69" s="67"/>
      <c r="J69" s="67"/>
      <c r="K69" s="67"/>
      <c r="L69" s="67"/>
      <c r="M69" s="67"/>
      <c r="N69" s="67"/>
      <c r="O69" s="67"/>
      <c r="P69" s="67"/>
      <c r="Q69" s="67"/>
      <c r="R69" s="67"/>
      <c r="S69" s="82"/>
    </row>
    <row r="70" spans="1:19" x14ac:dyDescent="0.3">
      <c r="B70" s="83" t="s">
        <v>446</v>
      </c>
      <c r="C70" s="67"/>
      <c r="D70" s="67"/>
      <c r="E70" s="67"/>
      <c r="F70" s="67"/>
      <c r="G70" s="67"/>
      <c r="H70" s="67"/>
      <c r="I70" s="67"/>
      <c r="J70" s="67"/>
      <c r="K70" s="67"/>
      <c r="L70" s="67"/>
      <c r="M70" s="67"/>
      <c r="N70" s="67"/>
      <c r="O70" s="67"/>
      <c r="P70" s="67"/>
      <c r="Q70" s="67"/>
      <c r="R70" s="67"/>
      <c r="S70" s="82"/>
    </row>
    <row r="71" spans="1:19" x14ac:dyDescent="0.3">
      <c r="B71" s="83" t="s">
        <v>467</v>
      </c>
      <c r="C71" s="67"/>
      <c r="D71" s="15"/>
      <c r="E71" s="15"/>
      <c r="F71" s="15"/>
      <c r="G71" s="15"/>
      <c r="H71" s="15"/>
      <c r="I71" s="15"/>
      <c r="J71" s="15"/>
      <c r="K71" s="15"/>
      <c r="L71" s="15"/>
      <c r="M71" s="15"/>
      <c r="N71" s="15"/>
      <c r="O71" s="15"/>
      <c r="P71" s="15"/>
      <c r="Q71" s="67"/>
      <c r="R71" s="67"/>
      <c r="S71" s="82"/>
    </row>
    <row r="72" spans="1:19" x14ac:dyDescent="0.3">
      <c r="A72" s="85">
        <v>11</v>
      </c>
      <c r="B72" s="86" t="s">
        <v>725</v>
      </c>
      <c r="C72" s="87">
        <f t="shared" ref="C72:R72" si="10">SUM(C73:C78)</f>
        <v>0</v>
      </c>
      <c r="D72" s="87">
        <f t="shared" si="10"/>
        <v>2.4750000000000001</v>
      </c>
      <c r="E72" s="87">
        <f t="shared" si="10"/>
        <v>1280</v>
      </c>
      <c r="F72" s="87">
        <f t="shared" si="10"/>
        <v>203.04000000000002</v>
      </c>
      <c r="G72" s="87">
        <f t="shared" si="10"/>
        <v>0</v>
      </c>
      <c r="H72" s="87">
        <f t="shared" si="10"/>
        <v>0</v>
      </c>
      <c r="I72" s="87">
        <f t="shared" si="10"/>
        <v>0</v>
      </c>
      <c r="J72" s="87">
        <f t="shared" si="10"/>
        <v>0</v>
      </c>
      <c r="K72" s="87">
        <f t="shared" si="10"/>
        <v>2.4</v>
      </c>
      <c r="L72" s="87">
        <f t="shared" si="10"/>
        <v>0</v>
      </c>
      <c r="M72" s="87">
        <f t="shared" si="10"/>
        <v>0</v>
      </c>
      <c r="N72" s="87">
        <f t="shared" si="10"/>
        <v>0</v>
      </c>
      <c r="O72" s="87">
        <f t="shared" si="10"/>
        <v>280.60000000000002</v>
      </c>
      <c r="P72" s="87">
        <f t="shared" si="10"/>
        <v>1023.6</v>
      </c>
      <c r="Q72" s="87">
        <f t="shared" si="10"/>
        <v>0</v>
      </c>
      <c r="R72" s="87">
        <f t="shared" si="10"/>
        <v>0</v>
      </c>
      <c r="S72" s="87">
        <f>SUM(C72:R72)</f>
        <v>2792.1149999999998</v>
      </c>
    </row>
    <row r="73" spans="1:19" x14ac:dyDescent="0.3">
      <c r="B73" s="83" t="s">
        <v>27</v>
      </c>
      <c r="C73" s="67"/>
      <c r="D73" s="67"/>
      <c r="E73" s="67"/>
      <c r="F73" s="67"/>
      <c r="G73" s="67"/>
      <c r="H73" s="67"/>
      <c r="I73" s="67"/>
      <c r="J73" s="67"/>
      <c r="K73" s="67"/>
      <c r="L73" s="67"/>
      <c r="M73" s="67"/>
      <c r="N73" s="67"/>
      <c r="O73" s="67"/>
      <c r="P73" s="67"/>
      <c r="Q73" s="67"/>
      <c r="R73" s="67"/>
      <c r="S73" s="82"/>
    </row>
    <row r="74" spans="1:19" x14ac:dyDescent="0.3">
      <c r="B74" s="83" t="s">
        <v>204</v>
      </c>
      <c r="C74" s="67"/>
      <c r="D74" s="67"/>
      <c r="E74" s="67"/>
      <c r="F74" s="67"/>
      <c r="G74" s="67"/>
      <c r="H74" s="67"/>
      <c r="I74" s="67"/>
      <c r="J74" s="67"/>
      <c r="K74" s="67"/>
      <c r="L74" s="67"/>
      <c r="M74" s="67"/>
      <c r="N74" s="67"/>
      <c r="O74" s="67"/>
      <c r="P74" s="67"/>
      <c r="Q74" s="67"/>
      <c r="R74" s="67"/>
      <c r="S74" s="82"/>
    </row>
    <row r="75" spans="1:19" x14ac:dyDescent="0.3">
      <c r="B75" s="83" t="s">
        <v>293</v>
      </c>
      <c r="C75" s="67"/>
      <c r="D75" s="67"/>
      <c r="E75" s="67"/>
      <c r="F75" s="67"/>
      <c r="G75" s="67"/>
      <c r="H75" s="67"/>
      <c r="I75" s="67"/>
      <c r="J75" s="67"/>
      <c r="K75" s="67"/>
      <c r="L75" s="67"/>
      <c r="M75" s="67"/>
      <c r="N75" s="67"/>
      <c r="O75" s="67"/>
      <c r="P75" s="67"/>
      <c r="Q75" s="67"/>
      <c r="R75" s="67"/>
      <c r="S75" s="82"/>
    </row>
    <row r="76" spans="1:19" x14ac:dyDescent="0.3">
      <c r="B76" s="83" t="s">
        <v>364</v>
      </c>
      <c r="C76" s="67"/>
      <c r="D76" s="67"/>
      <c r="E76" s="67"/>
      <c r="F76" s="67"/>
      <c r="G76" s="67"/>
      <c r="H76" s="67"/>
      <c r="I76" s="67"/>
      <c r="J76" s="67"/>
      <c r="K76" s="67"/>
      <c r="L76" s="67"/>
      <c r="M76" s="67"/>
      <c r="N76" s="67"/>
      <c r="O76" s="67"/>
      <c r="P76" s="67"/>
      <c r="Q76" s="67"/>
      <c r="R76" s="67"/>
      <c r="S76" s="82"/>
    </row>
    <row r="77" spans="1:19" x14ac:dyDescent="0.3">
      <c r="B77" s="83" t="s">
        <v>446</v>
      </c>
      <c r="C77" s="67"/>
      <c r="D77" s="67"/>
      <c r="E77" s="67"/>
      <c r="F77" s="67"/>
      <c r="G77" s="67"/>
      <c r="H77" s="67"/>
      <c r="I77" s="67"/>
      <c r="J77" s="67"/>
      <c r="K77" s="67"/>
      <c r="L77" s="67"/>
      <c r="M77" s="67"/>
      <c r="N77" s="67"/>
      <c r="O77" s="67"/>
      <c r="P77" s="67"/>
      <c r="Q77" s="67"/>
      <c r="R77" s="67"/>
      <c r="S77" s="82"/>
    </row>
    <row r="78" spans="1:19" x14ac:dyDescent="0.3">
      <c r="B78" s="83" t="s">
        <v>467</v>
      </c>
      <c r="C78" s="67"/>
      <c r="D78" s="67">
        <v>2.4750000000000001</v>
      </c>
      <c r="E78" s="67">
        <v>1280</v>
      </c>
      <c r="F78" s="67">
        <v>203.04000000000002</v>
      </c>
      <c r="G78" s="67"/>
      <c r="H78" s="67"/>
      <c r="I78" s="67"/>
      <c r="J78" s="67"/>
      <c r="K78" s="67">
        <v>2.4</v>
      </c>
      <c r="L78" s="67"/>
      <c r="M78" s="67"/>
      <c r="N78" s="67"/>
      <c r="O78" s="67">
        <v>280.60000000000002</v>
      </c>
      <c r="P78" s="67">
        <v>1023.6</v>
      </c>
      <c r="Q78" s="67"/>
      <c r="R78" s="67"/>
      <c r="S78" s="82"/>
    </row>
    <row r="79" spans="1:19" x14ac:dyDescent="0.3">
      <c r="A79" s="85">
        <v>12</v>
      </c>
      <c r="B79" s="88" t="s">
        <v>597</v>
      </c>
      <c r="C79" s="87">
        <f>SUM(C80:C85)</f>
        <v>0</v>
      </c>
      <c r="D79" s="87">
        <f t="shared" ref="D79:R79" si="11">SUM(D80:D85)</f>
        <v>0</v>
      </c>
      <c r="E79" s="87">
        <f t="shared" si="11"/>
        <v>0</v>
      </c>
      <c r="F79" s="87">
        <f t="shared" si="11"/>
        <v>2.5</v>
      </c>
      <c r="G79" s="87">
        <f t="shared" si="11"/>
        <v>0</v>
      </c>
      <c r="H79" s="87">
        <f t="shared" si="11"/>
        <v>310</v>
      </c>
      <c r="I79" s="87">
        <f t="shared" si="11"/>
        <v>0</v>
      </c>
      <c r="J79" s="87">
        <f t="shared" si="11"/>
        <v>84</v>
      </c>
      <c r="K79" s="87">
        <f t="shared" si="11"/>
        <v>25</v>
      </c>
      <c r="L79" s="87">
        <f t="shared" si="11"/>
        <v>54.1</v>
      </c>
      <c r="M79" s="87">
        <f t="shared" si="11"/>
        <v>595</v>
      </c>
      <c r="N79" s="87">
        <f t="shared" si="11"/>
        <v>239.79999999999998</v>
      </c>
      <c r="O79" s="87">
        <f t="shared" si="11"/>
        <v>524.6</v>
      </c>
      <c r="P79" s="87">
        <f t="shared" si="11"/>
        <v>0</v>
      </c>
      <c r="Q79" s="87">
        <f t="shared" si="11"/>
        <v>0</v>
      </c>
      <c r="R79" s="87">
        <f t="shared" si="11"/>
        <v>1605.2</v>
      </c>
      <c r="S79" s="87">
        <f>SUM(C79:R79)</f>
        <v>3440.2</v>
      </c>
    </row>
    <row r="80" spans="1:19" x14ac:dyDescent="0.3">
      <c r="B80" s="83" t="s">
        <v>27</v>
      </c>
      <c r="C80" s="67"/>
      <c r="D80" s="67"/>
      <c r="E80" s="67"/>
      <c r="F80" s="67"/>
      <c r="G80" s="67"/>
      <c r="H80" s="67"/>
      <c r="I80" s="67"/>
      <c r="J80" s="67">
        <v>84</v>
      </c>
      <c r="K80" s="67">
        <v>24</v>
      </c>
      <c r="L80" s="67">
        <v>54.1</v>
      </c>
      <c r="M80" s="67">
        <v>579.5</v>
      </c>
      <c r="N80" s="67">
        <v>221.1</v>
      </c>
      <c r="O80" s="67">
        <v>107.1</v>
      </c>
      <c r="P80" s="67"/>
      <c r="Q80" s="67"/>
      <c r="R80" s="67"/>
      <c r="S80" s="82"/>
    </row>
    <row r="81" spans="1:19" x14ac:dyDescent="0.3">
      <c r="B81" s="83" t="s">
        <v>204</v>
      </c>
      <c r="C81" s="67"/>
      <c r="D81" s="67"/>
      <c r="E81" s="67"/>
      <c r="F81" s="67"/>
      <c r="G81" s="67"/>
      <c r="H81" s="67"/>
      <c r="I81" s="67"/>
      <c r="J81" s="67"/>
      <c r="K81" s="67"/>
      <c r="L81" s="67"/>
      <c r="M81" s="67">
        <v>3</v>
      </c>
      <c r="N81" s="67"/>
      <c r="O81" s="67"/>
      <c r="P81" s="67"/>
      <c r="Q81" s="67"/>
      <c r="R81" s="67"/>
      <c r="S81" s="82"/>
    </row>
    <row r="82" spans="1:19" x14ac:dyDescent="0.3">
      <c r="B82" s="83" t="s">
        <v>293</v>
      </c>
      <c r="C82" s="67"/>
      <c r="D82" s="67"/>
      <c r="E82" s="67"/>
      <c r="F82" s="67"/>
      <c r="G82" s="67"/>
      <c r="H82" s="67"/>
      <c r="I82" s="67"/>
      <c r="J82" s="67"/>
      <c r="K82" s="67"/>
      <c r="L82" s="67"/>
      <c r="M82" s="67">
        <v>12.5</v>
      </c>
      <c r="N82" s="67">
        <v>18.7</v>
      </c>
      <c r="O82" s="67"/>
      <c r="P82" s="67"/>
      <c r="Q82" s="67"/>
      <c r="R82" s="67"/>
      <c r="S82" s="82"/>
    </row>
    <row r="83" spans="1:19" x14ac:dyDescent="0.3">
      <c r="B83" s="83" t="s">
        <v>364</v>
      </c>
      <c r="C83" s="67"/>
      <c r="D83" s="67"/>
      <c r="E83" s="67"/>
      <c r="F83" s="67"/>
      <c r="G83" s="67"/>
      <c r="H83" s="67"/>
      <c r="I83" s="67"/>
      <c r="J83" s="67"/>
      <c r="K83" s="67"/>
      <c r="L83" s="67"/>
      <c r="M83" s="67"/>
      <c r="N83" s="67"/>
      <c r="O83" s="67"/>
      <c r="P83" s="67"/>
      <c r="Q83" s="67"/>
      <c r="R83" s="67"/>
      <c r="S83" s="82"/>
    </row>
    <row r="84" spans="1:19" x14ac:dyDescent="0.3">
      <c r="B84" s="83" t="s">
        <v>446</v>
      </c>
      <c r="C84" s="67"/>
      <c r="D84" s="67"/>
      <c r="E84" s="67"/>
      <c r="F84" s="67"/>
      <c r="G84" s="67"/>
      <c r="H84" s="67"/>
      <c r="I84" s="67"/>
      <c r="J84" s="67"/>
      <c r="K84" s="67"/>
      <c r="L84" s="67"/>
      <c r="M84" s="67"/>
      <c r="N84" s="67"/>
      <c r="O84" s="67"/>
      <c r="P84" s="67"/>
      <c r="Q84" s="67"/>
      <c r="R84" s="67"/>
      <c r="S84" s="82"/>
    </row>
    <row r="85" spans="1:19" x14ac:dyDescent="0.3">
      <c r="B85" s="83" t="s">
        <v>467</v>
      </c>
      <c r="C85" s="67"/>
      <c r="D85" s="67"/>
      <c r="E85" s="67"/>
      <c r="F85" s="67">
        <v>2.5</v>
      </c>
      <c r="G85" s="67"/>
      <c r="H85" s="67">
        <v>310</v>
      </c>
      <c r="I85" s="67"/>
      <c r="J85" s="67"/>
      <c r="K85" s="67">
        <v>1</v>
      </c>
      <c r="L85" s="67"/>
      <c r="M85" s="67"/>
      <c r="N85" s="67"/>
      <c r="O85" s="67">
        <v>417.5</v>
      </c>
      <c r="P85" s="67"/>
      <c r="Q85" s="67"/>
      <c r="R85" s="67">
        <v>1605.2</v>
      </c>
      <c r="S85" s="82"/>
    </row>
    <row r="86" spans="1:19" x14ac:dyDescent="0.3">
      <c r="A86" s="85">
        <v>13</v>
      </c>
      <c r="B86" s="86" t="s">
        <v>601</v>
      </c>
      <c r="C86" s="87">
        <f>SUM(C87:C92)</f>
        <v>0</v>
      </c>
      <c r="D86" s="87">
        <f t="shared" ref="D86:R86" si="12">SUM(D87:D92)</f>
        <v>0</v>
      </c>
      <c r="E86" s="87">
        <f t="shared" si="12"/>
        <v>0</v>
      </c>
      <c r="F86" s="87">
        <f t="shared" si="12"/>
        <v>0</v>
      </c>
      <c r="G86" s="87">
        <f t="shared" si="12"/>
        <v>0</v>
      </c>
      <c r="H86" s="87">
        <f t="shared" si="12"/>
        <v>0</v>
      </c>
      <c r="I86" s="87">
        <f t="shared" si="12"/>
        <v>65</v>
      </c>
      <c r="J86" s="87">
        <f t="shared" si="12"/>
        <v>0</v>
      </c>
      <c r="K86" s="87">
        <f t="shared" si="12"/>
        <v>127</v>
      </c>
      <c r="L86" s="87">
        <f t="shared" si="12"/>
        <v>121.4</v>
      </c>
      <c r="M86" s="87">
        <f t="shared" si="12"/>
        <v>0</v>
      </c>
      <c r="N86" s="87">
        <f t="shared" si="12"/>
        <v>102.3</v>
      </c>
      <c r="O86" s="87">
        <f t="shared" si="12"/>
        <v>140.15</v>
      </c>
      <c r="P86" s="87">
        <f t="shared" si="12"/>
        <v>141.80000000000001</v>
      </c>
      <c r="Q86" s="87">
        <f t="shared" si="12"/>
        <v>2693.4</v>
      </c>
      <c r="R86" s="87">
        <f t="shared" si="12"/>
        <v>335.4</v>
      </c>
      <c r="S86" s="87">
        <f>SUM(C86:R86)</f>
        <v>3726.4500000000003</v>
      </c>
    </row>
    <row r="87" spans="1:19" x14ac:dyDescent="0.3">
      <c r="B87" s="83" t="s">
        <v>27</v>
      </c>
      <c r="C87" s="67"/>
      <c r="D87" s="67"/>
      <c r="E87" s="67"/>
      <c r="F87" s="67"/>
      <c r="G87" s="67"/>
      <c r="H87" s="67"/>
      <c r="I87" s="67">
        <v>65</v>
      </c>
      <c r="J87" s="67"/>
      <c r="K87" s="67"/>
      <c r="L87" s="67"/>
      <c r="M87" s="67"/>
      <c r="N87" s="67">
        <v>102.3</v>
      </c>
      <c r="O87" s="67">
        <v>140.15</v>
      </c>
      <c r="P87" s="67">
        <v>141.80000000000001</v>
      </c>
      <c r="Q87" s="67">
        <v>135.6</v>
      </c>
      <c r="R87" s="67"/>
      <c r="S87" s="82"/>
    </row>
    <row r="88" spans="1:19" x14ac:dyDescent="0.3">
      <c r="B88" s="83" t="s">
        <v>204</v>
      </c>
      <c r="C88" s="67"/>
      <c r="D88" s="67"/>
      <c r="E88" s="67"/>
      <c r="F88" s="67"/>
      <c r="G88" s="67"/>
      <c r="H88" s="67"/>
      <c r="I88" s="67"/>
      <c r="J88" s="67"/>
      <c r="K88" s="67"/>
      <c r="L88" s="67"/>
      <c r="M88" s="67"/>
      <c r="N88" s="67"/>
      <c r="O88" s="67"/>
      <c r="P88" s="67"/>
      <c r="Q88" s="67"/>
      <c r="R88" s="67"/>
      <c r="S88" s="82"/>
    </row>
    <row r="89" spans="1:19" x14ac:dyDescent="0.3">
      <c r="B89" s="83" t="s">
        <v>293</v>
      </c>
      <c r="C89" s="67"/>
      <c r="D89" s="67"/>
      <c r="E89" s="67"/>
      <c r="F89" s="67"/>
      <c r="G89" s="67"/>
      <c r="H89" s="67"/>
      <c r="I89" s="67"/>
      <c r="J89" s="67"/>
      <c r="K89" s="67">
        <v>127</v>
      </c>
      <c r="L89" s="67">
        <v>121.4</v>
      </c>
      <c r="M89" s="67"/>
      <c r="N89" s="67"/>
      <c r="O89" s="67"/>
      <c r="P89" s="67"/>
      <c r="Q89" s="67"/>
      <c r="R89" s="67"/>
      <c r="S89" s="82"/>
    </row>
    <row r="90" spans="1:19" x14ac:dyDescent="0.3">
      <c r="B90" s="83" t="s">
        <v>364</v>
      </c>
      <c r="C90" s="67"/>
      <c r="D90" s="67"/>
      <c r="E90" s="67"/>
      <c r="F90" s="67"/>
      <c r="G90" s="67"/>
      <c r="H90" s="67"/>
      <c r="I90" s="67"/>
      <c r="J90" s="67"/>
      <c r="K90" s="67"/>
      <c r="L90" s="67"/>
      <c r="M90" s="67"/>
      <c r="N90" s="67"/>
      <c r="O90" s="67"/>
      <c r="P90" s="67"/>
      <c r="Q90" s="67"/>
      <c r="R90" s="67"/>
      <c r="S90" s="82"/>
    </row>
    <row r="91" spans="1:19" x14ac:dyDescent="0.3">
      <c r="B91" s="83" t="s">
        <v>446</v>
      </c>
      <c r="C91" s="67"/>
      <c r="D91" s="67"/>
      <c r="E91" s="67"/>
      <c r="F91" s="67"/>
      <c r="G91" s="67"/>
      <c r="H91" s="67"/>
      <c r="I91" s="67"/>
      <c r="J91" s="67"/>
      <c r="K91" s="67"/>
      <c r="L91" s="67"/>
      <c r="M91" s="67"/>
      <c r="N91" s="67"/>
      <c r="O91" s="67"/>
      <c r="P91" s="67"/>
      <c r="Q91" s="67"/>
      <c r="R91" s="67"/>
      <c r="S91" s="82"/>
    </row>
    <row r="92" spans="1:19" x14ac:dyDescent="0.3">
      <c r="B92" s="83" t="s">
        <v>467</v>
      </c>
      <c r="C92" s="67"/>
      <c r="D92" s="67"/>
      <c r="E92" s="67"/>
      <c r="F92" s="67"/>
      <c r="G92" s="67"/>
      <c r="H92" s="67"/>
      <c r="I92" s="67"/>
      <c r="J92" s="67"/>
      <c r="K92" s="67"/>
      <c r="L92" s="67"/>
      <c r="M92" s="67"/>
      <c r="N92" s="67"/>
      <c r="O92" s="67"/>
      <c r="P92" s="67"/>
      <c r="Q92" s="67">
        <v>2557.8000000000002</v>
      </c>
      <c r="R92" s="67">
        <v>335.4</v>
      </c>
      <c r="S92" s="82"/>
    </row>
    <row r="93" spans="1:19" x14ac:dyDescent="0.3">
      <c r="A93" s="85">
        <v>14</v>
      </c>
      <c r="B93" s="86" t="s">
        <v>716</v>
      </c>
      <c r="C93" s="87">
        <f>SUM(C94:C99)</f>
        <v>0</v>
      </c>
      <c r="D93" s="87">
        <f t="shared" ref="D93:R93" si="13">SUM(D94:D99)</f>
        <v>0</v>
      </c>
      <c r="E93" s="87">
        <f t="shared" si="13"/>
        <v>0</v>
      </c>
      <c r="F93" s="87">
        <f t="shared" si="13"/>
        <v>0</v>
      </c>
      <c r="G93" s="87">
        <f t="shared" si="13"/>
        <v>0</v>
      </c>
      <c r="H93" s="87">
        <f t="shared" si="13"/>
        <v>0</v>
      </c>
      <c r="I93" s="87">
        <f t="shared" si="13"/>
        <v>0</v>
      </c>
      <c r="J93" s="87">
        <f t="shared" si="13"/>
        <v>0</v>
      </c>
      <c r="K93" s="87">
        <f t="shared" si="13"/>
        <v>1.65</v>
      </c>
      <c r="L93" s="87">
        <f t="shared" si="13"/>
        <v>0</v>
      </c>
      <c r="M93" s="87">
        <f t="shared" si="13"/>
        <v>0</v>
      </c>
      <c r="N93" s="87">
        <f t="shared" si="13"/>
        <v>0</v>
      </c>
      <c r="O93" s="87">
        <f t="shared" si="13"/>
        <v>1.35</v>
      </c>
      <c r="P93" s="87">
        <f t="shared" si="13"/>
        <v>0</v>
      </c>
      <c r="Q93" s="87">
        <f t="shared" si="13"/>
        <v>0</v>
      </c>
      <c r="R93" s="87">
        <f t="shared" si="13"/>
        <v>0</v>
      </c>
      <c r="S93" s="87">
        <f>SUM(C93:R93)</f>
        <v>3</v>
      </c>
    </row>
    <row r="94" spans="1:19" x14ac:dyDescent="0.3">
      <c r="B94" s="83" t="s">
        <v>27</v>
      </c>
      <c r="C94" s="67"/>
      <c r="D94" s="67"/>
      <c r="E94" s="67"/>
      <c r="F94" s="67"/>
      <c r="G94" s="67"/>
      <c r="H94" s="67"/>
      <c r="I94" s="67"/>
      <c r="J94" s="67"/>
      <c r="K94" s="67"/>
      <c r="L94" s="67"/>
      <c r="M94" s="67"/>
      <c r="N94" s="67"/>
      <c r="O94" s="67"/>
      <c r="P94" s="67"/>
      <c r="Q94" s="67"/>
      <c r="R94" s="67"/>
      <c r="S94" s="82"/>
    </row>
    <row r="95" spans="1:19" x14ac:dyDescent="0.3">
      <c r="B95" s="83" t="s">
        <v>204</v>
      </c>
      <c r="C95" s="67"/>
      <c r="D95" s="67"/>
      <c r="E95" s="67"/>
      <c r="F95" s="67"/>
      <c r="G95" s="67"/>
      <c r="H95" s="67"/>
      <c r="I95" s="67"/>
      <c r="J95" s="67"/>
      <c r="K95" s="67"/>
      <c r="L95" s="67"/>
      <c r="M95" s="67"/>
      <c r="N95" s="67"/>
      <c r="O95" s="67"/>
      <c r="P95" s="67"/>
      <c r="Q95" s="67"/>
      <c r="R95" s="67"/>
      <c r="S95" s="82"/>
    </row>
    <row r="96" spans="1:19" x14ac:dyDescent="0.3">
      <c r="B96" s="83" t="s">
        <v>293</v>
      </c>
      <c r="C96" s="67"/>
      <c r="D96" s="67"/>
      <c r="E96" s="67"/>
      <c r="F96" s="67"/>
      <c r="G96" s="67"/>
      <c r="H96" s="67"/>
      <c r="I96" s="67"/>
      <c r="J96" s="67"/>
      <c r="K96" s="67">
        <v>1.65</v>
      </c>
      <c r="L96" s="67"/>
      <c r="M96" s="67"/>
      <c r="N96" s="67"/>
      <c r="O96" s="67">
        <v>1.35</v>
      </c>
      <c r="P96" s="67"/>
      <c r="Q96" s="67"/>
      <c r="R96" s="67"/>
      <c r="S96" s="82"/>
    </row>
    <row r="97" spans="1:19" x14ac:dyDescent="0.3">
      <c r="B97" s="83" t="s">
        <v>364</v>
      </c>
      <c r="C97" s="67"/>
      <c r="D97" s="67"/>
      <c r="E97" s="67"/>
      <c r="F97" s="67"/>
      <c r="G97" s="67"/>
      <c r="H97" s="67"/>
      <c r="I97" s="67"/>
      <c r="J97" s="67"/>
      <c r="K97" s="67"/>
      <c r="L97" s="67"/>
      <c r="M97" s="67"/>
      <c r="N97" s="67"/>
      <c r="O97" s="67"/>
      <c r="P97" s="67"/>
      <c r="Q97" s="67"/>
      <c r="R97" s="67"/>
      <c r="S97" s="82"/>
    </row>
    <row r="98" spans="1:19" x14ac:dyDescent="0.3">
      <c r="B98" s="83" t="s">
        <v>446</v>
      </c>
      <c r="C98" s="67"/>
      <c r="D98" s="67"/>
      <c r="E98" s="67"/>
      <c r="F98" s="67"/>
      <c r="G98" s="67"/>
      <c r="H98" s="67"/>
      <c r="I98" s="67"/>
      <c r="J98" s="67"/>
      <c r="K98" s="67"/>
      <c r="L98" s="67"/>
      <c r="M98" s="67"/>
      <c r="N98" s="67"/>
      <c r="O98" s="67"/>
      <c r="P98" s="67"/>
      <c r="Q98" s="67"/>
      <c r="R98" s="67"/>
      <c r="S98" s="82"/>
    </row>
    <row r="99" spans="1:19" x14ac:dyDescent="0.3">
      <c r="B99" s="83" t="s">
        <v>467</v>
      </c>
      <c r="C99" s="67"/>
      <c r="D99" s="67"/>
      <c r="E99" s="67"/>
      <c r="F99" s="67"/>
      <c r="G99" s="67"/>
      <c r="H99" s="67"/>
      <c r="I99" s="67"/>
      <c r="J99" s="67"/>
      <c r="K99" s="67"/>
      <c r="L99" s="67"/>
      <c r="M99" s="67"/>
      <c r="N99" s="67"/>
      <c r="O99" s="67"/>
      <c r="P99" s="67"/>
      <c r="Q99" s="67"/>
      <c r="R99" s="67"/>
      <c r="S99" s="82"/>
    </row>
    <row r="100" spans="1:19" x14ac:dyDescent="0.3">
      <c r="A100" s="85">
        <v>15</v>
      </c>
      <c r="B100" s="86" t="s">
        <v>591</v>
      </c>
      <c r="C100" s="87">
        <f>SUM(C101:C106)</f>
        <v>77.8</v>
      </c>
      <c r="D100" s="87">
        <f t="shared" ref="D100:R100" si="14">SUM(D101:D106)</f>
        <v>0</v>
      </c>
      <c r="E100" s="87">
        <f t="shared" si="14"/>
        <v>0</v>
      </c>
      <c r="F100" s="87">
        <f t="shared" si="14"/>
        <v>3.33</v>
      </c>
      <c r="G100" s="87">
        <f t="shared" si="14"/>
        <v>213.95</v>
      </c>
      <c r="H100" s="87">
        <f t="shared" si="14"/>
        <v>170.75</v>
      </c>
      <c r="I100" s="87">
        <f t="shared" si="14"/>
        <v>201.68</v>
      </c>
      <c r="J100" s="87">
        <f t="shared" si="14"/>
        <v>6.1849999999999996</v>
      </c>
      <c r="K100" s="87">
        <f t="shared" si="14"/>
        <v>283</v>
      </c>
      <c r="L100" s="87">
        <f t="shared" si="14"/>
        <v>1098.8000000000002</v>
      </c>
      <c r="M100" s="87">
        <f t="shared" si="14"/>
        <v>9.3000000000000007</v>
      </c>
      <c r="N100" s="87">
        <f>SUM(N102:N106)</f>
        <v>295.5</v>
      </c>
      <c r="O100" s="87">
        <f t="shared" si="14"/>
        <v>244.2</v>
      </c>
      <c r="P100" s="87">
        <f t="shared" si="14"/>
        <v>65</v>
      </c>
      <c r="Q100" s="87">
        <f t="shared" si="14"/>
        <v>14.9</v>
      </c>
      <c r="R100" s="87">
        <f t="shared" si="14"/>
        <v>20</v>
      </c>
      <c r="S100" s="87">
        <f>SUM(C100:R100)</f>
        <v>2704.395</v>
      </c>
    </row>
    <row r="101" spans="1:19" x14ac:dyDescent="0.3">
      <c r="B101" s="83" t="s">
        <v>27</v>
      </c>
      <c r="C101" s="67">
        <v>2.1</v>
      </c>
      <c r="D101" s="67"/>
      <c r="E101" s="67"/>
      <c r="F101" s="67"/>
      <c r="G101" s="67">
        <v>89.95</v>
      </c>
      <c r="H101" s="67"/>
      <c r="I101" s="67"/>
      <c r="J101" s="67"/>
      <c r="K101" s="67"/>
      <c r="L101" s="67"/>
      <c r="M101" s="67"/>
      <c r="O101" s="67"/>
      <c r="P101" s="67"/>
      <c r="Q101" s="67"/>
      <c r="R101" s="67"/>
      <c r="S101" s="82"/>
    </row>
    <row r="102" spans="1:19" x14ac:dyDescent="0.3">
      <c r="B102" s="83" t="s">
        <v>204</v>
      </c>
      <c r="C102" s="67"/>
      <c r="D102" s="67"/>
      <c r="E102" s="67"/>
      <c r="F102" s="67"/>
      <c r="G102" s="67">
        <v>124</v>
      </c>
      <c r="H102" s="67">
        <v>0.75</v>
      </c>
      <c r="I102" s="67">
        <v>151.68</v>
      </c>
      <c r="J102" s="67"/>
      <c r="K102" s="67">
        <v>245</v>
      </c>
      <c r="L102" s="67">
        <v>1.1000000000000001</v>
      </c>
      <c r="M102" s="67"/>
      <c r="N102" s="67">
        <v>115</v>
      </c>
      <c r="O102" s="67"/>
      <c r="P102" s="67"/>
      <c r="Q102" s="67">
        <v>14.9</v>
      </c>
      <c r="R102" s="67"/>
      <c r="S102" s="82"/>
    </row>
    <row r="103" spans="1:19" x14ac:dyDescent="0.3">
      <c r="B103" s="83" t="s">
        <v>293</v>
      </c>
      <c r="C103" s="67"/>
      <c r="D103" s="67"/>
      <c r="E103" s="67"/>
      <c r="F103" s="67"/>
      <c r="G103" s="67"/>
      <c r="H103" s="67"/>
      <c r="I103" s="67"/>
      <c r="J103" s="67"/>
      <c r="K103" s="67"/>
      <c r="L103" s="67"/>
      <c r="M103" s="67"/>
      <c r="N103" s="67"/>
      <c r="O103" s="67"/>
      <c r="P103" s="67"/>
      <c r="Q103" s="67"/>
      <c r="R103" s="67"/>
      <c r="S103" s="82"/>
    </row>
    <row r="104" spans="1:19" x14ac:dyDescent="0.3">
      <c r="B104" s="83" t="s">
        <v>364</v>
      </c>
      <c r="C104" s="67">
        <v>75.7</v>
      </c>
      <c r="D104" s="67"/>
      <c r="E104" s="67"/>
      <c r="F104" s="67">
        <v>3.33</v>
      </c>
      <c r="G104" s="67"/>
      <c r="H104" s="67">
        <v>170</v>
      </c>
      <c r="I104" s="67">
        <v>50</v>
      </c>
      <c r="J104" s="67"/>
      <c r="K104" s="67">
        <v>38</v>
      </c>
      <c r="L104" s="67">
        <v>901.7</v>
      </c>
      <c r="M104" s="67"/>
      <c r="N104" s="67">
        <v>36</v>
      </c>
      <c r="O104" s="67">
        <v>50</v>
      </c>
      <c r="P104" s="67">
        <v>65</v>
      </c>
      <c r="Q104" s="67"/>
      <c r="R104" s="67">
        <v>20</v>
      </c>
      <c r="S104" s="82"/>
    </row>
    <row r="105" spans="1:19" x14ac:dyDescent="0.3">
      <c r="B105" s="83" t="s">
        <v>446</v>
      </c>
      <c r="C105" s="67"/>
      <c r="D105" s="67"/>
      <c r="E105" s="67"/>
      <c r="F105" s="67"/>
      <c r="G105" s="67"/>
      <c r="H105" s="67"/>
      <c r="I105" s="67"/>
      <c r="J105" s="67">
        <v>6.1849999999999996</v>
      </c>
      <c r="K105" s="67"/>
      <c r="L105" s="67"/>
      <c r="M105" s="67"/>
      <c r="N105" s="67"/>
      <c r="O105" s="67"/>
      <c r="P105" s="67"/>
      <c r="Q105" s="67"/>
      <c r="R105" s="67"/>
      <c r="S105" s="82"/>
    </row>
    <row r="106" spans="1:19" x14ac:dyDescent="0.3">
      <c r="B106" s="83" t="s">
        <v>467</v>
      </c>
      <c r="C106" s="67"/>
      <c r="D106" s="67"/>
      <c r="E106" s="67"/>
      <c r="F106" s="67"/>
      <c r="G106" s="67"/>
      <c r="H106" s="67"/>
      <c r="I106" s="67"/>
      <c r="J106" s="67"/>
      <c r="K106" s="67"/>
      <c r="L106" s="67">
        <v>196</v>
      </c>
      <c r="M106" s="67">
        <v>9.3000000000000007</v>
      </c>
      <c r="N106" s="67">
        <v>144.5</v>
      </c>
      <c r="O106" s="67">
        <v>194.2</v>
      </c>
      <c r="P106" s="67"/>
      <c r="Q106" s="67"/>
      <c r="R106" s="67"/>
      <c r="S106" s="82"/>
    </row>
    <row r="107" spans="1:19" x14ac:dyDescent="0.3">
      <c r="A107" s="85">
        <v>16</v>
      </c>
      <c r="B107" s="88" t="s">
        <v>724</v>
      </c>
      <c r="C107" s="87">
        <f>SUM(C108:C113)</f>
        <v>0</v>
      </c>
      <c r="D107" s="87">
        <f t="shared" ref="D107:R107" si="15">SUM(D108:D113)</f>
        <v>0</v>
      </c>
      <c r="E107" s="87">
        <f t="shared" si="15"/>
        <v>0</v>
      </c>
      <c r="F107" s="87">
        <f t="shared" si="15"/>
        <v>1.5</v>
      </c>
      <c r="G107" s="87">
        <f t="shared" si="15"/>
        <v>0</v>
      </c>
      <c r="H107" s="87">
        <f t="shared" si="15"/>
        <v>0</v>
      </c>
      <c r="I107" s="87">
        <f t="shared" si="15"/>
        <v>0</v>
      </c>
      <c r="J107" s="87">
        <f t="shared" si="15"/>
        <v>0</v>
      </c>
      <c r="K107" s="87">
        <f>SUM(K108:K113)</f>
        <v>240</v>
      </c>
      <c r="L107" s="87">
        <f t="shared" si="15"/>
        <v>0</v>
      </c>
      <c r="M107" s="87">
        <f t="shared" si="15"/>
        <v>0</v>
      </c>
      <c r="N107" s="87">
        <f t="shared" si="15"/>
        <v>360</v>
      </c>
      <c r="O107" s="87">
        <f t="shared" si="15"/>
        <v>0</v>
      </c>
      <c r="P107" s="87">
        <f t="shared" si="15"/>
        <v>0</v>
      </c>
      <c r="Q107" s="87">
        <f t="shared" si="15"/>
        <v>0</v>
      </c>
      <c r="R107" s="87">
        <f t="shared" si="15"/>
        <v>0</v>
      </c>
      <c r="S107" s="87">
        <f>SUM(C107:R107)</f>
        <v>601.5</v>
      </c>
    </row>
    <row r="108" spans="1:19" x14ac:dyDescent="0.3">
      <c r="B108" s="83" t="s">
        <v>27</v>
      </c>
      <c r="C108" s="67"/>
      <c r="D108" s="67"/>
      <c r="E108" s="67"/>
      <c r="F108" s="67"/>
      <c r="G108" s="67"/>
      <c r="H108" s="67"/>
      <c r="I108" s="67"/>
      <c r="J108" s="67"/>
      <c r="K108" s="67">
        <v>240</v>
      </c>
      <c r="L108" s="67"/>
      <c r="M108" s="67"/>
      <c r="N108" s="67">
        <v>360</v>
      </c>
      <c r="O108" s="67"/>
      <c r="P108" s="67"/>
      <c r="Q108" s="67"/>
      <c r="R108" s="67"/>
      <c r="S108" s="82"/>
    </row>
    <row r="109" spans="1:19" x14ac:dyDescent="0.3">
      <c r="B109" s="83" t="s">
        <v>204</v>
      </c>
      <c r="C109" s="67"/>
      <c r="D109" s="67"/>
      <c r="E109" s="67"/>
      <c r="F109" s="67"/>
      <c r="G109" s="67"/>
      <c r="H109" s="67"/>
      <c r="I109" s="67"/>
      <c r="J109" s="67"/>
      <c r="K109" s="67"/>
      <c r="L109" s="67"/>
      <c r="M109" s="67"/>
      <c r="N109" s="67"/>
      <c r="O109" s="67"/>
      <c r="P109" s="67"/>
      <c r="Q109" s="67"/>
      <c r="R109" s="67"/>
      <c r="S109" s="82"/>
    </row>
    <row r="110" spans="1:19" x14ac:dyDescent="0.3">
      <c r="B110" s="83" t="s">
        <v>293</v>
      </c>
      <c r="C110" s="67"/>
      <c r="D110" s="67"/>
      <c r="E110" s="67"/>
      <c r="F110" s="67"/>
      <c r="G110" s="67"/>
      <c r="H110" s="67"/>
      <c r="I110" s="67"/>
      <c r="J110" s="67"/>
      <c r="K110" s="67"/>
      <c r="L110" s="67"/>
      <c r="M110" s="67"/>
      <c r="N110" s="67"/>
      <c r="O110" s="67"/>
      <c r="P110" s="67"/>
      <c r="Q110" s="67"/>
      <c r="R110" s="67"/>
      <c r="S110" s="82"/>
    </row>
    <row r="111" spans="1:19" x14ac:dyDescent="0.3">
      <c r="B111" s="83" t="s">
        <v>364</v>
      </c>
      <c r="C111" s="67"/>
      <c r="D111" s="67"/>
      <c r="E111" s="67"/>
      <c r="F111" s="67">
        <v>1.5</v>
      </c>
      <c r="G111" s="67"/>
      <c r="H111" s="67"/>
      <c r="I111" s="67"/>
      <c r="J111" s="67"/>
      <c r="L111" s="67"/>
      <c r="M111" s="67"/>
      <c r="N111" s="67"/>
      <c r="O111" s="67"/>
      <c r="P111" s="67"/>
      <c r="Q111" s="67"/>
      <c r="R111" s="67"/>
      <c r="S111" s="82"/>
    </row>
    <row r="112" spans="1:19" x14ac:dyDescent="0.3">
      <c r="B112" s="83" t="s">
        <v>446</v>
      </c>
      <c r="C112" s="67"/>
      <c r="D112" s="67"/>
      <c r="E112" s="67"/>
      <c r="F112" s="67"/>
      <c r="G112" s="67"/>
      <c r="H112" s="67"/>
      <c r="I112" s="67"/>
      <c r="J112" s="67"/>
      <c r="K112" s="67"/>
      <c r="L112" s="67"/>
      <c r="M112" s="67"/>
      <c r="N112" s="67"/>
      <c r="O112" s="67"/>
      <c r="P112" s="67"/>
      <c r="Q112" s="67"/>
      <c r="R112" s="67"/>
      <c r="S112" s="82"/>
    </row>
    <row r="113" spans="1:19" x14ac:dyDescent="0.3">
      <c r="B113" s="83" t="s">
        <v>467</v>
      </c>
      <c r="C113" s="67"/>
      <c r="D113" s="67"/>
      <c r="E113" s="67"/>
      <c r="F113" s="67"/>
      <c r="G113" s="67"/>
      <c r="H113" s="67"/>
      <c r="I113" s="67"/>
      <c r="J113" s="67"/>
      <c r="K113" s="67"/>
      <c r="L113" s="67"/>
      <c r="M113" s="67"/>
      <c r="N113" s="67"/>
      <c r="O113" s="67"/>
      <c r="P113" s="67"/>
      <c r="Q113" s="67"/>
      <c r="R113" s="67"/>
      <c r="S113" s="82"/>
    </row>
    <row r="114" spans="1:19" x14ac:dyDescent="0.3">
      <c r="B114" s="84" t="s">
        <v>708</v>
      </c>
      <c r="C114" s="82">
        <f>SUM(C2+C9+C16+C23+C30+C37+C44+C51+C58+C65+C72+C79+C86+C93+C100+C107)</f>
        <v>643.59999999999991</v>
      </c>
      <c r="D114" s="82">
        <f t="shared" ref="D114:R114" si="16">SUM(D2+D9+D16+D23+D30+D37+D44+D51+D58+D65+D72+D79+D86+D93+D100+D107)</f>
        <v>7615.2880000000005</v>
      </c>
      <c r="E114" s="82">
        <f t="shared" si="16"/>
        <v>2749.2</v>
      </c>
      <c r="F114" s="82">
        <f t="shared" si="16"/>
        <v>1224.6329999999998</v>
      </c>
      <c r="G114" s="82">
        <f t="shared" si="16"/>
        <v>579.36299999999994</v>
      </c>
      <c r="H114" s="82">
        <f t="shared" si="16"/>
        <v>2702.74</v>
      </c>
      <c r="I114" s="82">
        <f t="shared" si="16"/>
        <v>913.68000000000006</v>
      </c>
      <c r="J114" s="82">
        <f t="shared" si="16"/>
        <v>1136.3700000000001</v>
      </c>
      <c r="K114" s="82">
        <f t="shared" si="16"/>
        <v>2205.33</v>
      </c>
      <c r="L114" s="82">
        <f t="shared" si="16"/>
        <v>2070.34</v>
      </c>
      <c r="M114" s="82">
        <f t="shared" si="16"/>
        <v>3549.5</v>
      </c>
      <c r="N114" s="82">
        <f t="shared" si="16"/>
        <v>1623.05</v>
      </c>
      <c r="O114" s="82">
        <f t="shared" si="16"/>
        <v>3267.4369999999999</v>
      </c>
      <c r="P114" s="82">
        <f t="shared" si="16"/>
        <v>2192.2800000000002</v>
      </c>
      <c r="Q114" s="82">
        <f t="shared" si="16"/>
        <v>4128.7</v>
      </c>
      <c r="R114" s="82">
        <f t="shared" si="16"/>
        <v>2223.4299999999998</v>
      </c>
      <c r="S114" s="82">
        <f>SUM(S2+S9+S16+S23+S30+S37+S44+S51+S58+S65+S72+S79+S86+S93+S100+S107)</f>
        <v>38824.940999999999</v>
      </c>
    </row>
    <row r="116" spans="1:19" x14ac:dyDescent="0.3">
      <c r="A116" s="100" t="s">
        <v>740</v>
      </c>
      <c r="B116" s="98"/>
      <c r="C116" s="98">
        <v>2008</v>
      </c>
      <c r="D116" s="98">
        <v>2009</v>
      </c>
      <c r="E116" s="98">
        <v>2010</v>
      </c>
      <c r="F116" s="98">
        <v>2011</v>
      </c>
      <c r="G116" s="98">
        <v>2012</v>
      </c>
      <c r="H116" s="98">
        <v>2013</v>
      </c>
      <c r="I116" s="98">
        <v>2014</v>
      </c>
      <c r="J116" s="98">
        <v>2015</v>
      </c>
      <c r="K116" s="98">
        <v>2016</v>
      </c>
      <c r="L116" s="98">
        <v>2017</v>
      </c>
      <c r="M116" s="98">
        <v>2018</v>
      </c>
      <c r="N116" s="98">
        <v>2019</v>
      </c>
      <c r="O116" s="98">
        <v>2020</v>
      </c>
      <c r="P116" s="98">
        <v>2021</v>
      </c>
      <c r="Q116" s="98">
        <v>2022</v>
      </c>
      <c r="R116" s="98">
        <v>2023</v>
      </c>
      <c r="S116" s="98" t="s">
        <v>708</v>
      </c>
    </row>
    <row r="117" spans="1:19" x14ac:dyDescent="0.3">
      <c r="A117" t="s">
        <v>741</v>
      </c>
      <c r="B117" s="64" t="s">
        <v>726</v>
      </c>
      <c r="C117" s="38">
        <f>C3+C10+C17+C24+C31</f>
        <v>0</v>
      </c>
      <c r="D117" s="38">
        <f t="shared" ref="D117:R118" si="17">D3+D10+D17+D24+D31</f>
        <v>101.46299999999999</v>
      </c>
      <c r="E117" s="38">
        <f t="shared" si="17"/>
        <v>474.3</v>
      </c>
      <c r="F117" s="38">
        <f t="shared" si="17"/>
        <v>342.12</v>
      </c>
      <c r="G117" s="38">
        <f t="shared" si="17"/>
        <v>61.522999999999996</v>
      </c>
      <c r="H117" s="38">
        <f t="shared" si="17"/>
        <v>858.19999999999993</v>
      </c>
      <c r="I117" s="38">
        <f t="shared" si="17"/>
        <v>95.5</v>
      </c>
      <c r="J117" s="38">
        <f t="shared" si="17"/>
        <v>309.5</v>
      </c>
      <c r="K117" s="38">
        <f t="shared" si="17"/>
        <v>258.13</v>
      </c>
      <c r="L117" s="38">
        <f t="shared" si="17"/>
        <v>15.5</v>
      </c>
      <c r="M117" s="38">
        <f t="shared" si="17"/>
        <v>174</v>
      </c>
      <c r="N117" s="38">
        <f t="shared" si="17"/>
        <v>244</v>
      </c>
      <c r="O117" s="38">
        <f t="shared" si="17"/>
        <v>89.176999999999992</v>
      </c>
      <c r="P117" s="38">
        <f t="shared" si="17"/>
        <v>0</v>
      </c>
      <c r="Q117" s="38">
        <f t="shared" si="17"/>
        <v>9.94</v>
      </c>
      <c r="R117" s="38">
        <f t="shared" si="17"/>
        <v>0</v>
      </c>
      <c r="S117" s="38">
        <f>SUM(C117:R117)</f>
        <v>3033.3530000000001</v>
      </c>
    </row>
    <row r="118" spans="1:19" x14ac:dyDescent="0.3">
      <c r="A118" t="s">
        <v>742</v>
      </c>
      <c r="B118" s="64" t="s">
        <v>726</v>
      </c>
      <c r="C118" s="38">
        <f>C4+C11+C18+C25+C32</f>
        <v>26</v>
      </c>
      <c r="D118" s="38">
        <f t="shared" si="17"/>
        <v>4</v>
      </c>
      <c r="E118" s="38">
        <f t="shared" si="17"/>
        <v>70</v>
      </c>
      <c r="F118" s="38">
        <f t="shared" si="17"/>
        <v>208</v>
      </c>
      <c r="G118" s="38">
        <f t="shared" si="17"/>
        <v>0</v>
      </c>
      <c r="H118" s="38">
        <f t="shared" si="17"/>
        <v>389</v>
      </c>
      <c r="I118" s="38">
        <f t="shared" si="17"/>
        <v>110.5</v>
      </c>
      <c r="J118" s="38">
        <f t="shared" si="17"/>
        <v>7</v>
      </c>
      <c r="K118" s="38">
        <f t="shared" si="17"/>
        <v>12.1</v>
      </c>
      <c r="L118" s="38">
        <f t="shared" si="17"/>
        <v>98.14</v>
      </c>
      <c r="M118" s="38">
        <f t="shared" si="17"/>
        <v>5</v>
      </c>
      <c r="N118" s="38">
        <f t="shared" si="17"/>
        <v>0</v>
      </c>
      <c r="O118" s="38">
        <f t="shared" si="17"/>
        <v>2.66</v>
      </c>
      <c r="P118" s="38">
        <f t="shared" si="17"/>
        <v>0</v>
      </c>
      <c r="Q118" s="38">
        <f t="shared" si="17"/>
        <v>0</v>
      </c>
      <c r="R118" s="38">
        <f t="shared" si="17"/>
        <v>0</v>
      </c>
      <c r="S118" s="38">
        <f t="shared" ref="S118:S134" si="18">SUM(C118:R118)</f>
        <v>932.4</v>
      </c>
    </row>
    <row r="119" spans="1:19" x14ac:dyDescent="0.3">
      <c r="A119" t="s">
        <v>743</v>
      </c>
      <c r="B119" s="64" t="s">
        <v>726</v>
      </c>
      <c r="C119" s="38">
        <f t="shared" ref="C119:R122" si="19">C5+C12+C19+C26+C33</f>
        <v>0</v>
      </c>
      <c r="D119" s="38">
        <f t="shared" si="19"/>
        <v>2.6</v>
      </c>
      <c r="E119" s="38">
        <f t="shared" si="19"/>
        <v>1.7</v>
      </c>
      <c r="F119" s="38">
        <f t="shared" si="19"/>
        <v>22.79</v>
      </c>
      <c r="G119" s="38">
        <f t="shared" si="19"/>
        <v>0</v>
      </c>
      <c r="H119" s="38">
        <f t="shared" si="19"/>
        <v>0</v>
      </c>
      <c r="I119" s="38">
        <f t="shared" si="19"/>
        <v>2</v>
      </c>
      <c r="J119" s="38">
        <f t="shared" si="19"/>
        <v>0</v>
      </c>
      <c r="K119" s="38">
        <f t="shared" si="19"/>
        <v>1.2</v>
      </c>
      <c r="L119" s="38">
        <f t="shared" si="19"/>
        <v>0</v>
      </c>
      <c r="M119" s="38">
        <f t="shared" si="19"/>
        <v>14.6</v>
      </c>
      <c r="N119" s="38">
        <f t="shared" si="19"/>
        <v>15</v>
      </c>
      <c r="O119" s="38">
        <f t="shared" si="19"/>
        <v>144</v>
      </c>
      <c r="P119" s="38">
        <f t="shared" si="19"/>
        <v>0</v>
      </c>
      <c r="Q119" s="38">
        <f t="shared" si="19"/>
        <v>77.5</v>
      </c>
      <c r="R119" s="38">
        <f t="shared" si="19"/>
        <v>0</v>
      </c>
      <c r="S119" s="38">
        <f t="shared" si="18"/>
        <v>281.39</v>
      </c>
    </row>
    <row r="120" spans="1:19" x14ac:dyDescent="0.3">
      <c r="A120" t="s">
        <v>744</v>
      </c>
      <c r="B120" s="64" t="s">
        <v>726</v>
      </c>
      <c r="C120" s="38">
        <f t="shared" si="19"/>
        <v>34.5</v>
      </c>
      <c r="D120" s="38">
        <f t="shared" si="19"/>
        <v>0</v>
      </c>
      <c r="E120" s="38">
        <f t="shared" si="19"/>
        <v>171</v>
      </c>
      <c r="F120" s="38">
        <f t="shared" si="19"/>
        <v>14.9</v>
      </c>
      <c r="G120" s="38">
        <f t="shared" si="19"/>
        <v>0</v>
      </c>
      <c r="H120" s="38">
        <f t="shared" si="19"/>
        <v>0</v>
      </c>
      <c r="I120" s="38">
        <f t="shared" si="19"/>
        <v>139</v>
      </c>
      <c r="J120" s="38">
        <f t="shared" si="19"/>
        <v>411</v>
      </c>
      <c r="K120" s="38">
        <f t="shared" si="19"/>
        <v>0</v>
      </c>
      <c r="L120" s="38">
        <f t="shared" si="19"/>
        <v>0</v>
      </c>
      <c r="M120" s="38">
        <f t="shared" si="19"/>
        <v>83.2</v>
      </c>
      <c r="N120" s="38">
        <f t="shared" si="19"/>
        <v>88.9</v>
      </c>
      <c r="O120" s="38">
        <f t="shared" si="19"/>
        <v>721.7</v>
      </c>
      <c r="P120" s="38">
        <f t="shared" si="19"/>
        <v>10</v>
      </c>
      <c r="Q120" s="38">
        <f t="shared" si="19"/>
        <v>80</v>
      </c>
      <c r="R120" s="38">
        <f t="shared" si="19"/>
        <v>0</v>
      </c>
      <c r="S120" s="38">
        <f t="shared" si="18"/>
        <v>1754.2</v>
      </c>
    </row>
    <row r="121" spans="1:19" x14ac:dyDescent="0.3">
      <c r="A121" t="s">
        <v>745</v>
      </c>
      <c r="B121" s="64" t="s">
        <v>726</v>
      </c>
      <c r="C121" s="38">
        <f t="shared" si="19"/>
        <v>0</v>
      </c>
      <c r="D121" s="38">
        <f t="shared" si="19"/>
        <v>0</v>
      </c>
      <c r="E121" s="38">
        <f t="shared" si="19"/>
        <v>0</v>
      </c>
      <c r="F121" s="38">
        <f t="shared" si="19"/>
        <v>47.602999999999994</v>
      </c>
      <c r="G121" s="38">
        <f t="shared" si="19"/>
        <v>0</v>
      </c>
      <c r="H121" s="38">
        <f t="shared" si="19"/>
        <v>0</v>
      </c>
      <c r="I121" s="38">
        <f t="shared" si="19"/>
        <v>0</v>
      </c>
      <c r="J121" s="38">
        <f t="shared" si="19"/>
        <v>0</v>
      </c>
      <c r="K121" s="38">
        <f t="shared" si="19"/>
        <v>0</v>
      </c>
      <c r="L121" s="38">
        <f t="shared" si="19"/>
        <v>0</v>
      </c>
      <c r="M121" s="38">
        <f t="shared" si="19"/>
        <v>675</v>
      </c>
      <c r="N121" s="38">
        <f t="shared" si="19"/>
        <v>0</v>
      </c>
      <c r="O121" s="38">
        <f t="shared" si="19"/>
        <v>0</v>
      </c>
      <c r="P121" s="38">
        <f t="shared" si="19"/>
        <v>0</v>
      </c>
      <c r="Q121" s="38">
        <f t="shared" si="19"/>
        <v>0</v>
      </c>
      <c r="R121" s="38">
        <f t="shared" si="19"/>
        <v>0</v>
      </c>
      <c r="S121" s="38">
        <f t="shared" si="18"/>
        <v>722.60299999999995</v>
      </c>
    </row>
    <row r="122" spans="1:19" x14ac:dyDescent="0.3">
      <c r="A122" s="99" t="s">
        <v>746</v>
      </c>
      <c r="B122" s="64" t="s">
        <v>726</v>
      </c>
      <c r="C122" s="38">
        <f t="shared" si="19"/>
        <v>128.4</v>
      </c>
      <c r="D122" s="38">
        <f t="shared" si="19"/>
        <v>0</v>
      </c>
      <c r="E122" s="38">
        <f t="shared" si="19"/>
        <v>682.6</v>
      </c>
      <c r="F122" s="38">
        <f t="shared" si="19"/>
        <v>340</v>
      </c>
      <c r="G122" s="38">
        <f t="shared" si="19"/>
        <v>0</v>
      </c>
      <c r="H122" s="38">
        <f t="shared" si="19"/>
        <v>153.13</v>
      </c>
      <c r="I122" s="38">
        <f t="shared" si="19"/>
        <v>300</v>
      </c>
      <c r="J122" s="38">
        <f t="shared" si="19"/>
        <v>300</v>
      </c>
      <c r="K122" s="38">
        <f t="shared" si="19"/>
        <v>392.3</v>
      </c>
      <c r="L122" s="38">
        <f t="shared" si="19"/>
        <v>0</v>
      </c>
      <c r="M122" s="38">
        <f t="shared" si="19"/>
        <v>1752.9</v>
      </c>
      <c r="N122" s="38">
        <f t="shared" si="19"/>
        <v>222</v>
      </c>
      <c r="O122" s="38">
        <f t="shared" si="19"/>
        <v>98</v>
      </c>
      <c r="P122" s="38">
        <f t="shared" si="19"/>
        <v>854</v>
      </c>
      <c r="Q122" s="38">
        <f t="shared" si="19"/>
        <v>524.9</v>
      </c>
      <c r="R122" s="38">
        <f t="shared" si="19"/>
        <v>0</v>
      </c>
      <c r="S122" s="38">
        <f t="shared" si="18"/>
        <v>5748.23</v>
      </c>
    </row>
    <row r="123" spans="1:19" x14ac:dyDescent="0.3">
      <c r="A123" t="s">
        <v>741</v>
      </c>
      <c r="B123" s="64" t="s">
        <v>727</v>
      </c>
      <c r="C123" s="38">
        <f t="shared" ref="C123:R123" si="20">C80+C87+C94+C101+C108</f>
        <v>2.1</v>
      </c>
      <c r="D123" s="38">
        <f t="shared" si="20"/>
        <v>0</v>
      </c>
      <c r="E123" s="38">
        <f t="shared" si="20"/>
        <v>0</v>
      </c>
      <c r="F123" s="38">
        <f t="shared" si="20"/>
        <v>0</v>
      </c>
      <c r="G123" s="38">
        <f t="shared" si="20"/>
        <v>89.95</v>
      </c>
      <c r="H123" s="38">
        <f t="shared" si="20"/>
        <v>0</v>
      </c>
      <c r="I123" s="38">
        <f t="shared" si="20"/>
        <v>65</v>
      </c>
      <c r="J123" s="38">
        <f t="shared" si="20"/>
        <v>84</v>
      </c>
      <c r="K123" s="38">
        <f t="shared" si="20"/>
        <v>264</v>
      </c>
      <c r="L123" s="38">
        <f t="shared" si="20"/>
        <v>54.1</v>
      </c>
      <c r="M123" s="38">
        <f t="shared" si="20"/>
        <v>579.5</v>
      </c>
      <c r="N123" s="38">
        <f t="shared" si="20"/>
        <v>683.4</v>
      </c>
      <c r="O123" s="38">
        <f t="shared" si="20"/>
        <v>247.25</v>
      </c>
      <c r="P123" s="38">
        <f t="shared" si="20"/>
        <v>141.80000000000001</v>
      </c>
      <c r="Q123" s="38">
        <f t="shared" si="20"/>
        <v>135.6</v>
      </c>
      <c r="R123" s="38">
        <f t="shared" si="20"/>
        <v>0</v>
      </c>
      <c r="S123" s="38">
        <f t="shared" si="18"/>
        <v>2346.7000000000003</v>
      </c>
    </row>
    <row r="124" spans="1:19" x14ac:dyDescent="0.3">
      <c r="A124" t="s">
        <v>742</v>
      </c>
      <c r="B124" s="64" t="s">
        <v>727</v>
      </c>
      <c r="C124" s="38">
        <f t="shared" ref="C124:R124" si="21">C81+C88+C95+C102+C109</f>
        <v>0</v>
      </c>
      <c r="D124" s="38">
        <f t="shared" si="21"/>
        <v>0</v>
      </c>
      <c r="E124" s="38">
        <f t="shared" si="21"/>
        <v>0</v>
      </c>
      <c r="F124" s="38">
        <f t="shared" si="21"/>
        <v>0</v>
      </c>
      <c r="G124" s="38">
        <f t="shared" si="21"/>
        <v>124</v>
      </c>
      <c r="H124" s="38">
        <f t="shared" si="21"/>
        <v>0.75</v>
      </c>
      <c r="I124" s="38">
        <f t="shared" si="21"/>
        <v>151.68</v>
      </c>
      <c r="J124" s="38">
        <f t="shared" si="21"/>
        <v>0</v>
      </c>
      <c r="K124" s="38">
        <f t="shared" si="21"/>
        <v>245</v>
      </c>
      <c r="L124" s="38">
        <f t="shared" si="21"/>
        <v>1.1000000000000001</v>
      </c>
      <c r="M124" s="38">
        <f t="shared" si="21"/>
        <v>3</v>
      </c>
      <c r="N124" s="38">
        <f t="shared" si="21"/>
        <v>115</v>
      </c>
      <c r="O124" s="38">
        <f t="shared" si="21"/>
        <v>0</v>
      </c>
      <c r="P124" s="38">
        <f t="shared" si="21"/>
        <v>0</v>
      </c>
      <c r="Q124" s="38">
        <f t="shared" si="21"/>
        <v>14.9</v>
      </c>
      <c r="R124" s="38">
        <f t="shared" si="21"/>
        <v>0</v>
      </c>
      <c r="S124" s="38">
        <f t="shared" si="18"/>
        <v>655.43000000000006</v>
      </c>
    </row>
    <row r="125" spans="1:19" x14ac:dyDescent="0.3">
      <c r="A125" t="s">
        <v>743</v>
      </c>
      <c r="B125" s="64" t="s">
        <v>727</v>
      </c>
      <c r="C125" s="38">
        <f t="shared" ref="C125:R125" si="22">C82+C89+C96+C103+C110</f>
        <v>0</v>
      </c>
      <c r="D125" s="38">
        <f t="shared" si="22"/>
        <v>0</v>
      </c>
      <c r="E125" s="38">
        <f t="shared" si="22"/>
        <v>0</v>
      </c>
      <c r="F125" s="38">
        <f t="shared" si="22"/>
        <v>0</v>
      </c>
      <c r="G125" s="38">
        <f t="shared" si="22"/>
        <v>0</v>
      </c>
      <c r="H125" s="38">
        <f t="shared" si="22"/>
        <v>0</v>
      </c>
      <c r="I125" s="38">
        <f t="shared" si="22"/>
        <v>0</v>
      </c>
      <c r="J125" s="38">
        <f t="shared" si="22"/>
        <v>0</v>
      </c>
      <c r="K125" s="38">
        <f t="shared" si="22"/>
        <v>128.65</v>
      </c>
      <c r="L125" s="38">
        <f t="shared" si="22"/>
        <v>121.4</v>
      </c>
      <c r="M125" s="38">
        <f t="shared" si="22"/>
        <v>12.5</v>
      </c>
      <c r="N125" s="38">
        <f t="shared" si="22"/>
        <v>18.7</v>
      </c>
      <c r="O125" s="38">
        <f t="shared" si="22"/>
        <v>1.35</v>
      </c>
      <c r="P125" s="38">
        <f t="shared" si="22"/>
        <v>0</v>
      </c>
      <c r="Q125" s="38">
        <f t="shared" si="22"/>
        <v>0</v>
      </c>
      <c r="R125" s="38">
        <f t="shared" si="22"/>
        <v>0</v>
      </c>
      <c r="S125" s="38">
        <f t="shared" si="18"/>
        <v>282.60000000000002</v>
      </c>
    </row>
    <row r="126" spans="1:19" x14ac:dyDescent="0.3">
      <c r="A126" t="s">
        <v>744</v>
      </c>
      <c r="B126" s="64" t="s">
        <v>727</v>
      </c>
      <c r="C126" s="38">
        <f t="shared" ref="C126:R126" si="23">C83+C90+C97+C104+C111</f>
        <v>75.7</v>
      </c>
      <c r="D126" s="38">
        <f t="shared" si="23"/>
        <v>0</v>
      </c>
      <c r="E126" s="38">
        <f t="shared" si="23"/>
        <v>0</v>
      </c>
      <c r="F126" s="38">
        <f t="shared" si="23"/>
        <v>4.83</v>
      </c>
      <c r="G126" s="38">
        <f t="shared" si="23"/>
        <v>0</v>
      </c>
      <c r="H126" s="38">
        <f t="shared" si="23"/>
        <v>170</v>
      </c>
      <c r="I126" s="38">
        <f t="shared" si="23"/>
        <v>50</v>
      </c>
      <c r="J126" s="38">
        <f t="shared" si="23"/>
        <v>0</v>
      </c>
      <c r="K126" s="38">
        <f t="shared" si="23"/>
        <v>38</v>
      </c>
      <c r="L126" s="38">
        <f t="shared" si="23"/>
        <v>901.7</v>
      </c>
      <c r="M126" s="38">
        <f t="shared" si="23"/>
        <v>0</v>
      </c>
      <c r="N126" s="38">
        <f t="shared" si="23"/>
        <v>36</v>
      </c>
      <c r="O126" s="38">
        <f t="shared" si="23"/>
        <v>50</v>
      </c>
      <c r="P126" s="38">
        <f t="shared" si="23"/>
        <v>65</v>
      </c>
      <c r="Q126" s="38">
        <f t="shared" si="23"/>
        <v>0</v>
      </c>
      <c r="R126" s="38">
        <f t="shared" si="23"/>
        <v>20</v>
      </c>
      <c r="S126" s="38">
        <f t="shared" si="18"/>
        <v>1411.23</v>
      </c>
    </row>
    <row r="127" spans="1:19" x14ac:dyDescent="0.3">
      <c r="A127" t="s">
        <v>745</v>
      </c>
      <c r="B127" s="64" t="s">
        <v>727</v>
      </c>
      <c r="C127" s="38">
        <f t="shared" ref="C127:R127" si="24">C84+C91+C98+C105+C112</f>
        <v>0</v>
      </c>
      <c r="D127" s="38">
        <f t="shared" si="24"/>
        <v>0</v>
      </c>
      <c r="E127" s="38">
        <f t="shared" si="24"/>
        <v>0</v>
      </c>
      <c r="F127" s="38">
        <f t="shared" si="24"/>
        <v>0</v>
      </c>
      <c r="G127" s="38">
        <f t="shared" si="24"/>
        <v>0</v>
      </c>
      <c r="H127" s="38">
        <f t="shared" si="24"/>
        <v>0</v>
      </c>
      <c r="I127" s="38">
        <f t="shared" si="24"/>
        <v>0</v>
      </c>
      <c r="J127" s="38">
        <f t="shared" si="24"/>
        <v>6.1849999999999996</v>
      </c>
      <c r="K127" s="38">
        <f t="shared" si="24"/>
        <v>0</v>
      </c>
      <c r="L127" s="38">
        <f t="shared" si="24"/>
        <v>0</v>
      </c>
      <c r="M127" s="38">
        <f t="shared" si="24"/>
        <v>0</v>
      </c>
      <c r="N127" s="38">
        <f t="shared" si="24"/>
        <v>0</v>
      </c>
      <c r="O127" s="38">
        <f t="shared" si="24"/>
        <v>0</v>
      </c>
      <c r="P127" s="38">
        <f t="shared" si="24"/>
        <v>0</v>
      </c>
      <c r="Q127" s="38">
        <f t="shared" si="24"/>
        <v>0</v>
      </c>
      <c r="R127" s="38">
        <f t="shared" si="24"/>
        <v>0</v>
      </c>
      <c r="S127" s="38">
        <f t="shared" si="18"/>
        <v>6.1849999999999996</v>
      </c>
    </row>
    <row r="128" spans="1:19" x14ac:dyDescent="0.3">
      <c r="A128" s="99" t="s">
        <v>746</v>
      </c>
      <c r="B128" s="64" t="s">
        <v>727</v>
      </c>
      <c r="C128" s="38">
        <f t="shared" ref="C128:R128" si="25">C85+C92+C99+C106+C113</f>
        <v>0</v>
      </c>
      <c r="D128" s="38">
        <f t="shared" si="25"/>
        <v>0</v>
      </c>
      <c r="E128" s="38">
        <f t="shared" si="25"/>
        <v>0</v>
      </c>
      <c r="F128" s="38">
        <f t="shared" si="25"/>
        <v>2.5</v>
      </c>
      <c r="G128" s="38">
        <f t="shared" si="25"/>
        <v>0</v>
      </c>
      <c r="H128" s="38">
        <f t="shared" si="25"/>
        <v>310</v>
      </c>
      <c r="I128" s="38">
        <f t="shared" si="25"/>
        <v>0</v>
      </c>
      <c r="J128" s="38">
        <f t="shared" si="25"/>
        <v>0</v>
      </c>
      <c r="K128" s="38">
        <f t="shared" si="25"/>
        <v>1</v>
      </c>
      <c r="L128" s="38">
        <f t="shared" si="25"/>
        <v>196</v>
      </c>
      <c r="M128" s="38">
        <f t="shared" si="25"/>
        <v>9.3000000000000007</v>
      </c>
      <c r="N128" s="38">
        <f t="shared" si="25"/>
        <v>144.5</v>
      </c>
      <c r="O128" s="38">
        <f t="shared" si="25"/>
        <v>611.70000000000005</v>
      </c>
      <c r="P128" s="38">
        <f t="shared" si="25"/>
        <v>0</v>
      </c>
      <c r="Q128" s="38">
        <f t="shared" si="25"/>
        <v>2557.8000000000002</v>
      </c>
      <c r="R128" s="38">
        <f t="shared" si="25"/>
        <v>1940.6</v>
      </c>
      <c r="S128" s="38">
        <f t="shared" si="18"/>
        <v>5773.4</v>
      </c>
    </row>
    <row r="129" spans="1:19" x14ac:dyDescent="0.3">
      <c r="A129" t="s">
        <v>741</v>
      </c>
      <c r="B129" s="64" t="s">
        <v>729</v>
      </c>
      <c r="C129" s="38">
        <f t="shared" ref="C129:R129" si="26">C38+C45</f>
        <v>374.9</v>
      </c>
      <c r="D129" s="38">
        <f t="shared" si="26"/>
        <v>0</v>
      </c>
      <c r="E129" s="38">
        <f t="shared" si="26"/>
        <v>0</v>
      </c>
      <c r="F129" s="38">
        <f t="shared" si="26"/>
        <v>0</v>
      </c>
      <c r="G129" s="38">
        <f t="shared" si="26"/>
        <v>0</v>
      </c>
      <c r="H129" s="38">
        <f t="shared" si="26"/>
        <v>0</v>
      </c>
      <c r="I129" s="38">
        <f t="shared" si="26"/>
        <v>0</v>
      </c>
      <c r="J129" s="38">
        <f t="shared" si="26"/>
        <v>0</v>
      </c>
      <c r="K129" s="38">
        <f t="shared" si="26"/>
        <v>0</v>
      </c>
      <c r="L129" s="38">
        <f t="shared" si="26"/>
        <v>0</v>
      </c>
      <c r="M129" s="38">
        <f t="shared" si="26"/>
        <v>0</v>
      </c>
      <c r="N129" s="38">
        <f t="shared" si="26"/>
        <v>0.22500000000000001</v>
      </c>
      <c r="O129" s="38">
        <f t="shared" si="26"/>
        <v>0</v>
      </c>
      <c r="P129" s="38">
        <f t="shared" si="26"/>
        <v>97.88</v>
      </c>
      <c r="Q129" s="38">
        <f t="shared" si="26"/>
        <v>0</v>
      </c>
      <c r="R129" s="38">
        <f t="shared" si="26"/>
        <v>0</v>
      </c>
      <c r="S129" s="38">
        <f t="shared" si="18"/>
        <v>473.005</v>
      </c>
    </row>
    <row r="130" spans="1:19" x14ac:dyDescent="0.3">
      <c r="A130" t="s">
        <v>742</v>
      </c>
      <c r="B130" s="64" t="s">
        <v>729</v>
      </c>
      <c r="C130" s="38">
        <f t="shared" ref="C130:R130" si="27">C39+C46</f>
        <v>0</v>
      </c>
      <c r="D130" s="38">
        <f t="shared" si="27"/>
        <v>4.2</v>
      </c>
      <c r="E130" s="38">
        <f t="shared" si="27"/>
        <v>56</v>
      </c>
      <c r="F130" s="38">
        <f t="shared" si="27"/>
        <v>0</v>
      </c>
      <c r="G130" s="38">
        <f t="shared" si="27"/>
        <v>0</v>
      </c>
      <c r="H130" s="38">
        <f t="shared" si="27"/>
        <v>0</v>
      </c>
      <c r="I130" s="38">
        <f t="shared" si="27"/>
        <v>0</v>
      </c>
      <c r="J130" s="38">
        <f t="shared" si="27"/>
        <v>6.6000000000000005</v>
      </c>
      <c r="K130" s="38">
        <f t="shared" si="27"/>
        <v>0</v>
      </c>
      <c r="L130" s="38">
        <f t="shared" si="27"/>
        <v>0</v>
      </c>
      <c r="M130" s="38">
        <f t="shared" si="27"/>
        <v>0</v>
      </c>
      <c r="N130" s="38">
        <f t="shared" si="27"/>
        <v>0</v>
      </c>
      <c r="O130" s="38">
        <f t="shared" si="27"/>
        <v>0</v>
      </c>
      <c r="P130" s="38">
        <f t="shared" si="27"/>
        <v>0</v>
      </c>
      <c r="Q130" s="38">
        <f t="shared" si="27"/>
        <v>0</v>
      </c>
      <c r="R130" s="38">
        <f t="shared" si="27"/>
        <v>0</v>
      </c>
      <c r="S130" s="38">
        <f t="shared" si="18"/>
        <v>66.8</v>
      </c>
    </row>
    <row r="131" spans="1:19" x14ac:dyDescent="0.3">
      <c r="A131" t="s">
        <v>743</v>
      </c>
      <c r="B131" s="64" t="s">
        <v>729</v>
      </c>
      <c r="C131" s="38">
        <f t="shared" ref="C131:R131" si="28">C40+C47</f>
        <v>2</v>
      </c>
      <c r="D131" s="38">
        <f t="shared" si="28"/>
        <v>0.55000000000000004</v>
      </c>
      <c r="E131" s="38">
        <f t="shared" si="28"/>
        <v>12.5</v>
      </c>
      <c r="F131" s="38">
        <f t="shared" si="28"/>
        <v>0</v>
      </c>
      <c r="G131" s="38">
        <f t="shared" si="28"/>
        <v>33.89</v>
      </c>
      <c r="H131" s="38">
        <f t="shared" si="28"/>
        <v>0</v>
      </c>
      <c r="I131" s="38">
        <f t="shared" si="28"/>
        <v>0</v>
      </c>
      <c r="J131" s="38">
        <f t="shared" si="28"/>
        <v>0</v>
      </c>
      <c r="K131" s="38">
        <f t="shared" si="28"/>
        <v>0</v>
      </c>
      <c r="L131" s="38">
        <f t="shared" si="28"/>
        <v>55.4</v>
      </c>
      <c r="M131" s="38">
        <f t="shared" si="28"/>
        <v>0.5</v>
      </c>
      <c r="N131" s="38">
        <f t="shared" si="28"/>
        <v>13.5</v>
      </c>
      <c r="O131" s="38">
        <f t="shared" si="28"/>
        <v>114.95</v>
      </c>
      <c r="P131" s="38">
        <f t="shared" si="28"/>
        <v>0</v>
      </c>
      <c r="Q131" s="38">
        <f t="shared" si="28"/>
        <v>0</v>
      </c>
      <c r="R131" s="38">
        <f t="shared" si="28"/>
        <v>0.23</v>
      </c>
      <c r="S131" s="38">
        <f t="shared" si="18"/>
        <v>233.52</v>
      </c>
    </row>
    <row r="132" spans="1:19" x14ac:dyDescent="0.3">
      <c r="A132" t="s">
        <v>744</v>
      </c>
      <c r="B132" s="64" t="s">
        <v>729</v>
      </c>
      <c r="C132" s="38">
        <f t="shared" ref="C132:R132" si="29">C41+C48</f>
        <v>0</v>
      </c>
      <c r="D132" s="38">
        <f t="shared" si="29"/>
        <v>0</v>
      </c>
      <c r="E132" s="38">
        <f t="shared" si="29"/>
        <v>0</v>
      </c>
      <c r="F132" s="38">
        <f t="shared" si="29"/>
        <v>38.549999999999997</v>
      </c>
      <c r="G132" s="38">
        <f t="shared" si="29"/>
        <v>18</v>
      </c>
      <c r="H132" s="38">
        <f t="shared" si="29"/>
        <v>1</v>
      </c>
      <c r="I132" s="38">
        <f t="shared" si="29"/>
        <v>0</v>
      </c>
      <c r="J132" s="38">
        <f t="shared" si="29"/>
        <v>0</v>
      </c>
      <c r="K132" s="38">
        <f t="shared" si="29"/>
        <v>0</v>
      </c>
      <c r="L132" s="38">
        <f t="shared" si="29"/>
        <v>0</v>
      </c>
      <c r="M132" s="38">
        <f t="shared" si="29"/>
        <v>0</v>
      </c>
      <c r="N132" s="38">
        <f t="shared" si="29"/>
        <v>0</v>
      </c>
      <c r="O132" s="38">
        <f t="shared" si="29"/>
        <v>215.3</v>
      </c>
      <c r="P132" s="38">
        <f t="shared" si="29"/>
        <v>0</v>
      </c>
      <c r="Q132" s="38">
        <f t="shared" si="29"/>
        <v>0</v>
      </c>
      <c r="R132" s="38">
        <f t="shared" si="29"/>
        <v>50</v>
      </c>
      <c r="S132" s="38">
        <f t="shared" si="18"/>
        <v>322.85000000000002</v>
      </c>
    </row>
    <row r="133" spans="1:19" x14ac:dyDescent="0.3">
      <c r="A133" t="s">
        <v>745</v>
      </c>
      <c r="B133" s="64" t="s">
        <v>729</v>
      </c>
      <c r="C133" s="38">
        <f t="shared" ref="C133:R133" si="30">C42+C49</f>
        <v>0</v>
      </c>
      <c r="D133" s="38">
        <f t="shared" si="30"/>
        <v>0</v>
      </c>
      <c r="E133" s="38">
        <f t="shared" si="30"/>
        <v>0</v>
      </c>
      <c r="F133" s="38">
        <f t="shared" si="30"/>
        <v>0</v>
      </c>
      <c r="G133" s="38">
        <f t="shared" si="30"/>
        <v>0</v>
      </c>
      <c r="H133" s="38">
        <f t="shared" si="30"/>
        <v>0</v>
      </c>
      <c r="I133" s="38">
        <f t="shared" si="30"/>
        <v>0</v>
      </c>
      <c r="J133" s="38">
        <f t="shared" si="30"/>
        <v>6.1849999999999996</v>
      </c>
      <c r="K133" s="38">
        <f t="shared" si="30"/>
        <v>0.35</v>
      </c>
      <c r="L133" s="38">
        <f t="shared" si="30"/>
        <v>0</v>
      </c>
      <c r="M133" s="38">
        <f t="shared" si="30"/>
        <v>0</v>
      </c>
      <c r="N133" s="38">
        <f t="shared" si="30"/>
        <v>0</v>
      </c>
      <c r="O133" s="38">
        <f t="shared" si="30"/>
        <v>0</v>
      </c>
      <c r="P133" s="38">
        <f t="shared" si="30"/>
        <v>0</v>
      </c>
      <c r="Q133" s="38">
        <f t="shared" si="30"/>
        <v>0</v>
      </c>
      <c r="R133" s="38">
        <f t="shared" si="30"/>
        <v>0</v>
      </c>
      <c r="S133" s="38">
        <f t="shared" si="18"/>
        <v>6.5349999999999993</v>
      </c>
    </row>
    <row r="134" spans="1:19" x14ac:dyDescent="0.3">
      <c r="A134" s="99" t="s">
        <v>746</v>
      </c>
      <c r="B134" s="64" t="s">
        <v>729</v>
      </c>
      <c r="C134" s="38">
        <f t="shared" ref="C134:R134" si="31">C43+C50</f>
        <v>0</v>
      </c>
      <c r="D134" s="38">
        <f t="shared" si="31"/>
        <v>0</v>
      </c>
      <c r="E134" s="38">
        <f t="shared" si="31"/>
        <v>0</v>
      </c>
      <c r="F134" s="38">
        <f t="shared" si="31"/>
        <v>0</v>
      </c>
      <c r="G134" s="38">
        <f t="shared" si="31"/>
        <v>247.3</v>
      </c>
      <c r="H134" s="38">
        <f t="shared" si="31"/>
        <v>120.66</v>
      </c>
      <c r="I134" s="38">
        <f t="shared" si="31"/>
        <v>0</v>
      </c>
      <c r="J134" s="38">
        <f t="shared" si="31"/>
        <v>0</v>
      </c>
      <c r="K134" s="38">
        <f t="shared" si="31"/>
        <v>0</v>
      </c>
      <c r="L134" s="38">
        <f t="shared" si="31"/>
        <v>627</v>
      </c>
      <c r="M134" s="38">
        <f t="shared" si="31"/>
        <v>240</v>
      </c>
      <c r="N134" s="38">
        <f t="shared" si="31"/>
        <v>0</v>
      </c>
      <c r="O134" s="38">
        <f t="shared" si="31"/>
        <v>200</v>
      </c>
      <c r="P134" s="38">
        <f t="shared" si="31"/>
        <v>0</v>
      </c>
      <c r="Q134" s="38">
        <f t="shared" si="31"/>
        <v>15</v>
      </c>
      <c r="R134" s="38">
        <f t="shared" si="31"/>
        <v>0</v>
      </c>
      <c r="S134" s="38">
        <f t="shared" si="18"/>
        <v>1449.96</v>
      </c>
    </row>
    <row r="136" spans="1:19" x14ac:dyDescent="0.3">
      <c r="B136" s="15"/>
      <c r="C136" s="90" t="s">
        <v>27</v>
      </c>
      <c r="D136" s="90" t="s">
        <v>204</v>
      </c>
      <c r="E136" s="90" t="s">
        <v>293</v>
      </c>
      <c r="F136" s="90" t="s">
        <v>364</v>
      </c>
      <c r="G136" s="90" t="s">
        <v>446</v>
      </c>
      <c r="H136" s="90" t="s">
        <v>467</v>
      </c>
    </row>
    <row r="137" spans="1:19" x14ac:dyDescent="0.3">
      <c r="B137" s="15" t="s">
        <v>726</v>
      </c>
      <c r="C137" s="38">
        <f>S117</f>
        <v>3033.3530000000001</v>
      </c>
      <c r="D137" s="38">
        <f>S118</f>
        <v>932.4</v>
      </c>
      <c r="E137" s="38">
        <f>S119</f>
        <v>281.39</v>
      </c>
      <c r="F137" s="38">
        <f>S120</f>
        <v>1754.2</v>
      </c>
      <c r="G137" s="38">
        <f>S121</f>
        <v>722.60299999999995</v>
      </c>
      <c r="H137" s="38">
        <f>S122</f>
        <v>5748.23</v>
      </c>
    </row>
    <row r="138" spans="1:19" x14ac:dyDescent="0.3">
      <c r="B138" s="15" t="s">
        <v>727</v>
      </c>
      <c r="C138" s="38">
        <f>S123</f>
        <v>2346.7000000000003</v>
      </c>
      <c r="D138" s="38">
        <f>S124</f>
        <v>655.43000000000006</v>
      </c>
      <c r="E138" s="38">
        <f>S125</f>
        <v>282.60000000000002</v>
      </c>
      <c r="F138" s="38">
        <f>S126</f>
        <v>1411.23</v>
      </c>
      <c r="G138" s="38">
        <f>S127</f>
        <v>6.1849999999999996</v>
      </c>
      <c r="H138" s="38">
        <f>S128</f>
        <v>5773.4</v>
      </c>
    </row>
    <row r="139" spans="1:19" x14ac:dyDescent="0.3">
      <c r="B139" s="15" t="s">
        <v>729</v>
      </c>
      <c r="C139" s="38">
        <f>S129</f>
        <v>473.005</v>
      </c>
      <c r="D139" s="38">
        <f>S130</f>
        <v>66.8</v>
      </c>
      <c r="E139" s="38">
        <f>S131</f>
        <v>233.52</v>
      </c>
      <c r="F139" s="38">
        <f>S132</f>
        <v>322.85000000000002</v>
      </c>
      <c r="G139" s="38">
        <f>S133</f>
        <v>6.5349999999999993</v>
      </c>
      <c r="H139" s="38">
        <f>S134</f>
        <v>1449.96</v>
      </c>
    </row>
    <row r="142" spans="1:19" x14ac:dyDescent="0.3">
      <c r="B142" s="15"/>
      <c r="C142" s="104" t="s">
        <v>729</v>
      </c>
      <c r="D142" s="104" t="s">
        <v>727</v>
      </c>
      <c r="E142" s="104" t="s">
        <v>726</v>
      </c>
      <c r="F142" s="96" t="s">
        <v>708</v>
      </c>
    </row>
    <row r="143" spans="1:19" x14ac:dyDescent="0.3">
      <c r="B143" s="90" t="s">
        <v>446</v>
      </c>
      <c r="C143" s="15">
        <v>6.5349999999999993</v>
      </c>
      <c r="D143" s="15">
        <v>6.1849999999999996</v>
      </c>
      <c r="E143" s="15">
        <v>722.60299999999995</v>
      </c>
      <c r="F143" s="121">
        <f>SUM(C143:E143)</f>
        <v>735.32299999999998</v>
      </c>
    </row>
    <row r="144" spans="1:19" x14ac:dyDescent="0.3">
      <c r="B144" s="90" t="s">
        <v>293</v>
      </c>
      <c r="C144" s="15">
        <v>233.52</v>
      </c>
      <c r="D144" s="15">
        <v>282.60000000000002</v>
      </c>
      <c r="E144" s="15">
        <v>281.39</v>
      </c>
      <c r="F144" s="121">
        <f t="shared" ref="F144:F148" si="32">SUM(C144:E144)</f>
        <v>797.51</v>
      </c>
    </row>
    <row r="145" spans="2:6" x14ac:dyDescent="0.3">
      <c r="B145" s="90" t="s">
        <v>204</v>
      </c>
      <c r="C145" s="15">
        <v>66.8</v>
      </c>
      <c r="D145" s="15">
        <v>655.43000000000006</v>
      </c>
      <c r="E145" s="15">
        <v>932.4</v>
      </c>
      <c r="F145" s="121">
        <f t="shared" si="32"/>
        <v>1654.63</v>
      </c>
    </row>
    <row r="146" spans="2:6" x14ac:dyDescent="0.3">
      <c r="B146" s="90" t="s">
        <v>364</v>
      </c>
      <c r="C146" s="15">
        <v>322.85000000000002</v>
      </c>
      <c r="D146" s="15">
        <v>1411.23</v>
      </c>
      <c r="E146" s="15">
        <v>1754.2</v>
      </c>
      <c r="F146" s="121">
        <f t="shared" si="32"/>
        <v>3488.2799999999997</v>
      </c>
    </row>
    <row r="147" spans="2:6" x14ac:dyDescent="0.3">
      <c r="B147" s="90" t="s">
        <v>27</v>
      </c>
      <c r="C147" s="15">
        <v>473.005</v>
      </c>
      <c r="D147" s="15">
        <v>2346.7000000000003</v>
      </c>
      <c r="E147" s="15">
        <v>3033.3530000000001</v>
      </c>
      <c r="F147" s="121">
        <f t="shared" si="32"/>
        <v>5853.0580000000009</v>
      </c>
    </row>
    <row r="148" spans="2:6" x14ac:dyDescent="0.3">
      <c r="B148" s="90" t="s">
        <v>467</v>
      </c>
      <c r="C148" s="15">
        <v>1449.96</v>
      </c>
      <c r="D148" s="15">
        <v>5773.4</v>
      </c>
      <c r="E148" s="15">
        <v>5748.23</v>
      </c>
      <c r="F148" s="121">
        <f t="shared" si="32"/>
        <v>12971.59</v>
      </c>
    </row>
    <row r="149" spans="2:6" x14ac:dyDescent="0.3">
      <c r="B149" s="103" t="s">
        <v>708</v>
      </c>
      <c r="C149" s="94">
        <f>SUM(C143:C148)</f>
        <v>2552.67</v>
      </c>
      <c r="D149" s="94">
        <f>SUM(D143:D148)</f>
        <v>10475.545</v>
      </c>
      <c r="E149" s="94">
        <f>SUM(E143:E148)</f>
        <v>12472.175999999999</v>
      </c>
      <c r="F149" s="38">
        <f>SUM(C149:E149)</f>
        <v>25500.391</v>
      </c>
    </row>
    <row r="150" spans="2:6" x14ac:dyDescent="0.3">
      <c r="B150" s="90" t="s">
        <v>27</v>
      </c>
      <c r="C150" s="81">
        <f>C147/$C$149</f>
        <v>0.18529813881151891</v>
      </c>
      <c r="D150" s="81">
        <f>D147/$D$149</f>
        <v>0.22401698431919295</v>
      </c>
      <c r="E150" s="81">
        <f>E147/$E$149</f>
        <v>0.24320960512423817</v>
      </c>
      <c r="F150" s="15"/>
    </row>
    <row r="151" spans="2:6" x14ac:dyDescent="0.3">
      <c r="B151" s="90" t="s">
        <v>204</v>
      </c>
      <c r="C151" s="81">
        <f>C145/$C$149</f>
        <v>2.6168678285873222E-2</v>
      </c>
      <c r="D151" s="81">
        <f>D145/$D$149</f>
        <v>6.2567627746336826E-2</v>
      </c>
      <c r="E151" s="81">
        <f>E145/$E$149</f>
        <v>7.4758406231599045E-2</v>
      </c>
      <c r="F151" s="15"/>
    </row>
    <row r="152" spans="2:6" x14ac:dyDescent="0.3">
      <c r="B152" s="90" t="s">
        <v>293</v>
      </c>
      <c r="C152" s="81">
        <f>C144/$C$149</f>
        <v>9.148068492989693E-2</v>
      </c>
      <c r="D152" s="81">
        <f>D144/$D$149</f>
        <v>2.6977116703713271E-2</v>
      </c>
      <c r="E152" s="81">
        <f>E144/$E$149</f>
        <v>2.2561419915819021E-2</v>
      </c>
      <c r="F152" s="15"/>
    </row>
    <row r="153" spans="2:6" x14ac:dyDescent="0.3">
      <c r="B153" s="90" t="s">
        <v>364</v>
      </c>
      <c r="C153" s="81">
        <f>C146/$C$149</f>
        <v>0.12647541593703848</v>
      </c>
      <c r="D153" s="81">
        <f>D146/$D$149</f>
        <v>0.13471661856256645</v>
      </c>
      <c r="E153" s="81">
        <f>E146/$E$149</f>
        <v>0.14064907358587628</v>
      </c>
      <c r="F153" s="15"/>
    </row>
    <row r="154" spans="2:6" x14ac:dyDescent="0.3">
      <c r="B154" s="90" t="s">
        <v>446</v>
      </c>
      <c r="C154" s="81">
        <f>C143/$C$149</f>
        <v>2.5600645598530163E-3</v>
      </c>
      <c r="D154" s="81">
        <f>D143/$D$149</f>
        <v>5.904227417284733E-4</v>
      </c>
      <c r="E154" s="81">
        <f>E143/$E$149</f>
        <v>5.7937203580193219E-2</v>
      </c>
      <c r="F154" s="15"/>
    </row>
    <row r="155" spans="2:6" x14ac:dyDescent="0.3">
      <c r="B155" s="90" t="s">
        <v>467</v>
      </c>
      <c r="C155" s="81">
        <f>C148/$C$149</f>
        <v>0.56801701747581945</v>
      </c>
      <c r="D155" s="81">
        <f>D148/$D$149</f>
        <v>0.55113122992646202</v>
      </c>
      <c r="E155" s="81">
        <f>E148/$E$149</f>
        <v>0.46088429156227428</v>
      </c>
      <c r="F155" s="15"/>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AFE0-4AEE-4F6F-BE42-EEF2BC304B2B}">
  <dimension ref="A1:N290"/>
  <sheetViews>
    <sheetView workbookViewId="0">
      <selection activeCell="A2" sqref="A2"/>
    </sheetView>
  </sheetViews>
  <sheetFormatPr defaultRowHeight="15.6" x14ac:dyDescent="0.3"/>
  <cols>
    <col min="1" max="1" width="12.3984375" bestFit="1" customWidth="1"/>
    <col min="3" max="3" width="6.69921875" bestFit="1" customWidth="1"/>
    <col min="6" max="6" width="11.796875" bestFit="1" customWidth="1"/>
    <col min="7" max="7" width="5.59765625" bestFit="1" customWidth="1"/>
    <col min="8" max="8" width="6.5" bestFit="1" customWidth="1"/>
    <col min="9" max="9" width="5.59765625" bestFit="1" customWidth="1"/>
    <col min="10" max="13" width="4.8984375" bestFit="1" customWidth="1"/>
    <col min="14" max="22" width="5" bestFit="1" customWidth="1"/>
    <col min="24" max="24" width="17.296875" bestFit="1" customWidth="1"/>
  </cols>
  <sheetData>
    <row r="1" spans="1:5" ht="27.6" x14ac:dyDescent="0.3">
      <c r="A1" s="49"/>
      <c r="B1" s="49" t="s">
        <v>721</v>
      </c>
      <c r="C1" s="49" t="s">
        <v>722</v>
      </c>
      <c r="D1" s="50"/>
      <c r="E1" s="50"/>
    </row>
    <row r="2" spans="1:5" x14ac:dyDescent="0.3">
      <c r="A2" s="51" t="s">
        <v>27</v>
      </c>
      <c r="B2" s="51">
        <v>2008</v>
      </c>
      <c r="C2" s="52">
        <v>0.128</v>
      </c>
      <c r="D2" s="50"/>
      <c r="E2" s="50"/>
    </row>
    <row r="3" spans="1:5" x14ac:dyDescent="0.3">
      <c r="A3" s="54" t="s">
        <v>27</v>
      </c>
      <c r="B3" s="51">
        <v>2008</v>
      </c>
      <c r="C3" s="52">
        <v>374.8</v>
      </c>
      <c r="D3" s="50"/>
      <c r="E3" s="50"/>
    </row>
    <row r="4" spans="1:5" x14ac:dyDescent="0.3">
      <c r="A4" s="51" t="s">
        <v>27</v>
      </c>
      <c r="B4" s="51">
        <v>2008</v>
      </c>
      <c r="C4" s="52">
        <v>1E-3</v>
      </c>
      <c r="D4" s="50"/>
      <c r="E4" s="50"/>
    </row>
    <row r="5" spans="1:5" x14ac:dyDescent="0.3">
      <c r="A5" s="55" t="s">
        <v>204</v>
      </c>
      <c r="B5" s="55">
        <v>2008</v>
      </c>
      <c r="C5" s="52">
        <v>11</v>
      </c>
      <c r="D5" s="50"/>
      <c r="E5" s="50"/>
    </row>
    <row r="6" spans="1:5" x14ac:dyDescent="0.3">
      <c r="A6" s="55" t="s">
        <v>204</v>
      </c>
      <c r="B6" s="55">
        <v>2008</v>
      </c>
      <c r="C6" s="52">
        <v>15</v>
      </c>
      <c r="D6" s="50"/>
      <c r="E6" s="50"/>
    </row>
    <row r="7" spans="1:5" x14ac:dyDescent="0.3">
      <c r="A7" s="55" t="s">
        <v>204</v>
      </c>
      <c r="B7" s="55">
        <v>2008</v>
      </c>
      <c r="C7" s="52">
        <v>1.03</v>
      </c>
      <c r="D7" s="50"/>
      <c r="E7" s="50"/>
    </row>
    <row r="8" spans="1:5" x14ac:dyDescent="0.3">
      <c r="A8" s="55" t="s">
        <v>204</v>
      </c>
      <c r="B8" s="55">
        <v>2008</v>
      </c>
      <c r="C8" s="52">
        <v>1.05</v>
      </c>
      <c r="D8" s="50"/>
      <c r="E8" s="50"/>
    </row>
    <row r="9" spans="1:5" x14ac:dyDescent="0.3">
      <c r="A9" s="55" t="s">
        <v>293</v>
      </c>
      <c r="B9" s="55">
        <v>2008</v>
      </c>
      <c r="C9" s="52">
        <v>2</v>
      </c>
      <c r="D9" s="50"/>
      <c r="E9" s="50"/>
    </row>
    <row r="10" spans="1:5" x14ac:dyDescent="0.3">
      <c r="A10" s="55" t="s">
        <v>364</v>
      </c>
      <c r="B10" s="55">
        <v>2008</v>
      </c>
      <c r="C10" s="52">
        <v>6.5</v>
      </c>
      <c r="D10" s="50"/>
      <c r="E10" s="50"/>
    </row>
    <row r="11" spans="1:5" x14ac:dyDescent="0.3">
      <c r="A11" s="55" t="s">
        <v>364</v>
      </c>
      <c r="B11" s="55">
        <v>2008</v>
      </c>
      <c r="C11" s="52">
        <v>6.5</v>
      </c>
      <c r="D11" s="50"/>
      <c r="E11" s="50"/>
    </row>
    <row r="12" spans="1:5" x14ac:dyDescent="0.3">
      <c r="A12" s="55" t="s">
        <v>364</v>
      </c>
      <c r="B12" s="55">
        <v>2008</v>
      </c>
      <c r="C12" s="52">
        <v>21.5</v>
      </c>
      <c r="D12" s="50"/>
      <c r="E12" s="50"/>
    </row>
    <row r="13" spans="1:5" x14ac:dyDescent="0.3">
      <c r="A13" s="55" t="s">
        <v>364</v>
      </c>
      <c r="B13" s="55">
        <v>2008</v>
      </c>
      <c r="C13" s="52">
        <v>66.900000000000006</v>
      </c>
      <c r="D13" s="50"/>
      <c r="E13" s="50"/>
    </row>
    <row r="14" spans="1:5" x14ac:dyDescent="0.3">
      <c r="A14" s="55" t="s">
        <v>364</v>
      </c>
      <c r="B14" s="55">
        <v>2008</v>
      </c>
      <c r="C14" s="52">
        <v>1.03</v>
      </c>
      <c r="D14" s="50"/>
      <c r="E14" s="50"/>
    </row>
    <row r="15" spans="1:5" x14ac:dyDescent="0.3">
      <c r="A15" s="55" t="s">
        <v>364</v>
      </c>
      <c r="B15" s="55">
        <v>2008</v>
      </c>
      <c r="C15" s="52">
        <v>7.8</v>
      </c>
      <c r="D15" s="50"/>
      <c r="E15" s="50"/>
    </row>
    <row r="16" spans="1:5" x14ac:dyDescent="0.3">
      <c r="A16" s="55" t="s">
        <v>467</v>
      </c>
      <c r="B16" s="55">
        <v>2008</v>
      </c>
      <c r="C16" s="52">
        <v>128.4</v>
      </c>
      <c r="D16" s="50"/>
      <c r="E16" s="50"/>
    </row>
    <row r="17" spans="1:14" x14ac:dyDescent="0.3">
      <c r="A17" s="51" t="s">
        <v>27</v>
      </c>
      <c r="B17" s="51">
        <v>2009</v>
      </c>
      <c r="C17" s="52">
        <v>69</v>
      </c>
      <c r="D17" s="50"/>
      <c r="E17" s="50"/>
    </row>
    <row r="18" spans="1:14" x14ac:dyDescent="0.3">
      <c r="A18" s="51" t="s">
        <v>27</v>
      </c>
      <c r="B18" s="51">
        <v>2009</v>
      </c>
      <c r="C18" s="52">
        <v>32.463000000000001</v>
      </c>
      <c r="D18" s="50"/>
      <c r="E18" s="50"/>
      <c r="F18" s="50"/>
      <c r="G18" s="50"/>
      <c r="H18" s="50"/>
      <c r="I18" s="50"/>
      <c r="J18" s="53"/>
      <c r="K18" s="53"/>
      <c r="L18" s="53"/>
      <c r="M18" s="53"/>
      <c r="N18" s="48"/>
    </row>
    <row r="19" spans="1:14" x14ac:dyDescent="0.3">
      <c r="A19" s="56" t="s">
        <v>27</v>
      </c>
      <c r="B19" s="56">
        <v>2009</v>
      </c>
      <c r="C19" s="52">
        <v>7500</v>
      </c>
      <c r="D19" s="50"/>
      <c r="E19" s="50"/>
      <c r="F19" s="50"/>
      <c r="G19" s="50"/>
      <c r="H19" s="50"/>
      <c r="I19" s="50"/>
      <c r="J19" s="53"/>
      <c r="K19" s="53"/>
      <c r="L19" s="53"/>
      <c r="M19" s="53"/>
      <c r="N19" s="48"/>
    </row>
    <row r="20" spans="1:14" x14ac:dyDescent="0.3">
      <c r="A20" s="55" t="s">
        <v>204</v>
      </c>
      <c r="B20" s="55">
        <v>2009</v>
      </c>
      <c r="C20" s="52">
        <v>0.23</v>
      </c>
      <c r="D20" s="50"/>
      <c r="E20" s="50"/>
      <c r="F20" s="50"/>
      <c r="G20" s="50"/>
      <c r="H20" s="50"/>
      <c r="I20" s="50"/>
      <c r="J20" s="50"/>
      <c r="K20" s="50"/>
      <c r="L20" s="50"/>
      <c r="M20" s="50"/>
      <c r="N20" s="48"/>
    </row>
    <row r="21" spans="1:14" x14ac:dyDescent="0.3">
      <c r="A21" s="55" t="s">
        <v>204</v>
      </c>
      <c r="B21" s="55">
        <v>2009</v>
      </c>
      <c r="C21" s="52">
        <v>4</v>
      </c>
      <c r="D21" s="50"/>
      <c r="E21" s="50"/>
      <c r="F21" s="50"/>
      <c r="G21" s="50"/>
      <c r="H21" s="50"/>
      <c r="I21" s="50"/>
      <c r="J21" s="50"/>
      <c r="K21" s="50"/>
      <c r="L21" s="50"/>
      <c r="M21" s="50"/>
      <c r="N21" s="48"/>
    </row>
    <row r="22" spans="1:14" x14ac:dyDescent="0.3">
      <c r="A22" s="55" t="s">
        <v>204</v>
      </c>
      <c r="B22" s="55">
        <v>2009</v>
      </c>
      <c r="C22" s="52">
        <v>4</v>
      </c>
      <c r="D22" s="50"/>
      <c r="E22" s="50"/>
      <c r="F22" s="50"/>
      <c r="G22" s="50"/>
      <c r="H22" s="50"/>
      <c r="I22" s="50"/>
      <c r="J22" s="50"/>
      <c r="K22" s="50"/>
      <c r="L22" s="50"/>
      <c r="M22" s="50"/>
      <c r="N22" s="48"/>
    </row>
    <row r="23" spans="1:14" x14ac:dyDescent="0.3">
      <c r="A23" s="55" t="s">
        <v>293</v>
      </c>
      <c r="B23" s="55">
        <v>2009</v>
      </c>
      <c r="C23" s="52">
        <v>2.6</v>
      </c>
      <c r="D23" s="50"/>
      <c r="E23" s="50"/>
      <c r="F23" s="50"/>
      <c r="G23" s="50"/>
      <c r="H23" s="50"/>
      <c r="I23" s="50"/>
      <c r="J23" s="50"/>
      <c r="K23" s="50"/>
      <c r="L23" s="50"/>
      <c r="M23" s="50"/>
      <c r="N23" s="48"/>
    </row>
    <row r="24" spans="1:14" x14ac:dyDescent="0.3">
      <c r="A24" s="55" t="s">
        <v>293</v>
      </c>
      <c r="B24" s="55">
        <v>2009</v>
      </c>
      <c r="C24" s="52">
        <v>0.55000000000000004</v>
      </c>
      <c r="D24" s="50"/>
      <c r="E24" s="50"/>
      <c r="F24" s="50"/>
      <c r="G24" s="50"/>
      <c r="H24" s="50"/>
      <c r="I24" s="50"/>
      <c r="J24" s="50"/>
      <c r="K24" s="50"/>
      <c r="L24" s="50"/>
      <c r="M24" s="50"/>
      <c r="N24" s="48"/>
    </row>
    <row r="25" spans="1:14" x14ac:dyDescent="0.3">
      <c r="A25" s="55" t="s">
        <v>467</v>
      </c>
      <c r="B25" s="55">
        <v>2009</v>
      </c>
      <c r="C25" s="52">
        <v>2.4750000000000001</v>
      </c>
      <c r="D25" s="50"/>
      <c r="E25" s="50"/>
      <c r="F25" s="50"/>
      <c r="G25" s="50"/>
      <c r="H25" s="50"/>
      <c r="I25" s="50"/>
      <c r="J25" s="50"/>
      <c r="K25" s="50"/>
      <c r="L25" s="50"/>
      <c r="M25" s="50"/>
      <c r="N25" s="48"/>
    </row>
    <row r="26" spans="1:14" x14ac:dyDescent="0.3">
      <c r="A26" s="54" t="s">
        <v>27</v>
      </c>
      <c r="B26" s="51">
        <v>2010</v>
      </c>
      <c r="C26" s="52">
        <v>194.26</v>
      </c>
      <c r="D26" s="50"/>
      <c r="E26" s="50"/>
      <c r="F26" s="50"/>
      <c r="G26" s="50"/>
      <c r="H26" s="50"/>
      <c r="I26" s="50"/>
      <c r="J26" s="50"/>
      <c r="K26" s="50"/>
      <c r="L26" s="50"/>
      <c r="M26" s="50"/>
      <c r="N26" s="48"/>
    </row>
    <row r="27" spans="1:14" x14ac:dyDescent="0.3">
      <c r="A27" s="51" t="s">
        <v>27</v>
      </c>
      <c r="B27" s="51">
        <v>2010</v>
      </c>
      <c r="C27" s="52">
        <v>78</v>
      </c>
      <c r="D27" s="50"/>
      <c r="E27" s="50"/>
      <c r="F27" s="50"/>
      <c r="G27" s="50"/>
      <c r="H27" s="50"/>
      <c r="I27" s="50"/>
      <c r="J27" s="50"/>
      <c r="K27" s="50"/>
      <c r="L27" s="50"/>
      <c r="M27" s="50"/>
      <c r="N27" s="48"/>
    </row>
    <row r="28" spans="1:14" x14ac:dyDescent="0.3">
      <c r="A28" s="51" t="s">
        <v>27</v>
      </c>
      <c r="B28" s="51">
        <v>2010</v>
      </c>
      <c r="C28" s="52">
        <v>202</v>
      </c>
      <c r="D28" s="50"/>
      <c r="E28" s="50"/>
      <c r="F28" s="50"/>
      <c r="G28" s="50"/>
      <c r="H28" s="50"/>
      <c r="I28" s="50"/>
      <c r="J28" s="50"/>
      <c r="K28" s="50"/>
      <c r="L28" s="50"/>
      <c r="M28" s="50"/>
      <c r="N28" s="48"/>
    </row>
    <row r="29" spans="1:14" x14ac:dyDescent="0.3">
      <c r="A29" s="55" t="s">
        <v>204</v>
      </c>
      <c r="B29" s="55">
        <v>2010</v>
      </c>
      <c r="C29" s="52">
        <v>56</v>
      </c>
      <c r="D29" s="50"/>
      <c r="E29" s="50"/>
      <c r="F29" s="50"/>
      <c r="G29" s="50"/>
      <c r="H29" s="50"/>
      <c r="I29" s="50"/>
      <c r="J29" s="50"/>
      <c r="K29" s="50"/>
      <c r="L29" s="50"/>
      <c r="M29" s="50"/>
      <c r="N29" s="48"/>
    </row>
    <row r="30" spans="1:14" x14ac:dyDescent="0.3">
      <c r="A30" s="55" t="s">
        <v>204</v>
      </c>
      <c r="B30" s="55">
        <v>2010</v>
      </c>
      <c r="C30" s="52">
        <v>70</v>
      </c>
      <c r="D30" s="50"/>
      <c r="E30" s="50"/>
      <c r="F30" s="50"/>
      <c r="G30" s="50"/>
      <c r="H30" s="50"/>
      <c r="I30" s="50"/>
      <c r="J30" s="50"/>
      <c r="K30" s="50"/>
      <c r="L30" s="50"/>
      <c r="M30" s="50"/>
      <c r="N30" s="48"/>
    </row>
    <row r="31" spans="1:14" x14ac:dyDescent="0.3">
      <c r="A31" s="55" t="s">
        <v>293</v>
      </c>
      <c r="B31" s="55">
        <v>2010</v>
      </c>
      <c r="C31" s="52">
        <v>1.7</v>
      </c>
      <c r="D31" s="50"/>
      <c r="E31" s="50"/>
      <c r="F31" s="50"/>
      <c r="G31" s="50"/>
      <c r="H31" s="50"/>
      <c r="I31" s="50"/>
      <c r="J31" s="50"/>
      <c r="K31" s="50"/>
      <c r="L31" s="50"/>
      <c r="M31" s="50"/>
      <c r="N31" s="48"/>
    </row>
    <row r="32" spans="1:14" x14ac:dyDescent="0.3">
      <c r="A32" s="55" t="s">
        <v>293</v>
      </c>
      <c r="B32" s="55">
        <v>2010</v>
      </c>
      <c r="C32" s="52">
        <v>12.5</v>
      </c>
      <c r="D32" s="50"/>
      <c r="E32" s="50"/>
      <c r="F32" s="50"/>
      <c r="G32" s="50"/>
      <c r="H32" s="50"/>
      <c r="I32" s="50"/>
      <c r="J32" s="50"/>
      <c r="K32" s="50"/>
      <c r="L32" s="50"/>
      <c r="M32" s="50"/>
      <c r="N32" s="48"/>
    </row>
    <row r="33" spans="1:14" x14ac:dyDescent="0.3">
      <c r="A33" s="55" t="s">
        <v>364</v>
      </c>
      <c r="B33" s="55">
        <v>2010</v>
      </c>
      <c r="C33" s="52">
        <v>141</v>
      </c>
      <c r="D33" s="50"/>
      <c r="E33" s="50"/>
      <c r="F33" s="50"/>
      <c r="G33" s="50"/>
      <c r="H33" s="50"/>
      <c r="I33" s="50"/>
      <c r="J33" s="50"/>
      <c r="K33" s="50"/>
      <c r="L33" s="50"/>
      <c r="M33" s="50"/>
      <c r="N33" s="48"/>
    </row>
    <row r="34" spans="1:14" x14ac:dyDescent="0.3">
      <c r="A34" s="55" t="s">
        <v>364</v>
      </c>
      <c r="B34" s="55">
        <v>2010</v>
      </c>
      <c r="C34" s="52">
        <v>15</v>
      </c>
      <c r="D34" s="50"/>
      <c r="E34" s="50"/>
      <c r="F34" s="50"/>
      <c r="G34" s="50"/>
      <c r="H34" s="50"/>
      <c r="I34" s="50"/>
      <c r="J34" s="50"/>
      <c r="K34" s="50"/>
      <c r="L34" s="50"/>
      <c r="M34" s="50"/>
      <c r="N34" s="48"/>
    </row>
    <row r="35" spans="1:14" x14ac:dyDescent="0.3">
      <c r="A35" s="55" t="s">
        <v>364</v>
      </c>
      <c r="B35" s="55">
        <v>2010</v>
      </c>
      <c r="C35" s="52">
        <v>15</v>
      </c>
      <c r="D35" s="50"/>
      <c r="E35" s="50"/>
      <c r="F35" s="50"/>
      <c r="G35" s="50"/>
      <c r="H35" s="50"/>
      <c r="I35" s="50"/>
      <c r="J35" s="50"/>
      <c r="K35" s="50"/>
      <c r="L35" s="50"/>
      <c r="M35" s="50"/>
      <c r="N35" s="48"/>
    </row>
    <row r="36" spans="1:14" x14ac:dyDescent="0.3">
      <c r="A36" s="55" t="s">
        <v>446</v>
      </c>
      <c r="B36" s="55">
        <v>2010</v>
      </c>
      <c r="C36" s="52">
        <v>0.52500000000000002</v>
      </c>
      <c r="D36" s="50"/>
      <c r="E36" s="50"/>
      <c r="F36" s="50"/>
      <c r="G36" s="50"/>
      <c r="H36" s="50"/>
      <c r="I36" s="50"/>
      <c r="J36" s="50"/>
      <c r="K36" s="50"/>
      <c r="L36" s="50"/>
      <c r="M36" s="50"/>
      <c r="N36" s="48"/>
    </row>
    <row r="37" spans="1:14" x14ac:dyDescent="0.3">
      <c r="A37" s="57" t="s">
        <v>446</v>
      </c>
      <c r="B37" s="57">
        <v>2010</v>
      </c>
      <c r="C37" s="58">
        <v>0.52500000000000002</v>
      </c>
      <c r="D37" s="50"/>
      <c r="E37" s="50"/>
      <c r="F37" s="50"/>
      <c r="G37" s="50"/>
      <c r="H37" s="50"/>
      <c r="I37" s="50"/>
      <c r="J37" s="50"/>
      <c r="K37" s="50"/>
      <c r="L37" s="50"/>
      <c r="M37" s="50"/>
      <c r="N37" s="48"/>
    </row>
    <row r="38" spans="1:14" x14ac:dyDescent="0.3">
      <c r="A38" s="55" t="s">
        <v>467</v>
      </c>
      <c r="B38" s="55">
        <v>2010</v>
      </c>
      <c r="C38" s="52">
        <v>1280</v>
      </c>
      <c r="D38" s="50"/>
      <c r="E38" s="50"/>
      <c r="F38" s="50"/>
      <c r="G38" s="50"/>
      <c r="H38" s="50"/>
      <c r="I38" s="50"/>
      <c r="J38" s="50"/>
      <c r="K38" s="50"/>
      <c r="L38" s="50"/>
      <c r="M38" s="50"/>
      <c r="N38" s="48"/>
    </row>
    <row r="39" spans="1:14" x14ac:dyDescent="0.3">
      <c r="A39" s="55" t="s">
        <v>467</v>
      </c>
      <c r="B39" s="55">
        <v>2010</v>
      </c>
      <c r="C39" s="52">
        <v>34.6</v>
      </c>
      <c r="D39" s="50"/>
      <c r="E39" s="50"/>
      <c r="F39" s="50"/>
      <c r="G39" s="50"/>
      <c r="H39" s="50"/>
      <c r="I39" s="50"/>
      <c r="J39" s="50"/>
      <c r="K39" s="50"/>
      <c r="L39" s="50"/>
      <c r="M39" s="50"/>
      <c r="N39" s="48"/>
    </row>
    <row r="40" spans="1:14" x14ac:dyDescent="0.3">
      <c r="A40" s="55" t="s">
        <v>467</v>
      </c>
      <c r="B40" s="55">
        <v>2010</v>
      </c>
      <c r="C40" s="52">
        <v>324</v>
      </c>
      <c r="D40" s="50"/>
      <c r="E40" s="50"/>
      <c r="F40" s="50"/>
      <c r="G40" s="50"/>
      <c r="H40" s="50"/>
      <c r="I40" s="50"/>
      <c r="J40" s="50"/>
      <c r="K40" s="50"/>
      <c r="L40" s="50"/>
      <c r="M40" s="50"/>
      <c r="N40" s="48"/>
    </row>
    <row r="41" spans="1:14" x14ac:dyDescent="0.3">
      <c r="A41" s="57" t="s">
        <v>467</v>
      </c>
      <c r="B41" s="57">
        <v>2010</v>
      </c>
      <c r="C41" s="58">
        <v>324</v>
      </c>
      <c r="D41" s="50"/>
      <c r="E41" s="50"/>
      <c r="F41" s="50"/>
      <c r="G41" s="50"/>
      <c r="H41" s="50"/>
      <c r="I41" s="50"/>
      <c r="J41" s="50"/>
      <c r="K41" s="50"/>
      <c r="L41" s="50"/>
      <c r="M41" s="50"/>
      <c r="N41" s="48"/>
    </row>
    <row r="42" spans="1:14" x14ac:dyDescent="0.3">
      <c r="A42" s="54" t="s">
        <v>27</v>
      </c>
      <c r="B42" s="51">
        <v>2011</v>
      </c>
      <c r="C42" s="52">
        <v>166</v>
      </c>
      <c r="D42" s="50"/>
      <c r="E42" s="50"/>
      <c r="F42" s="50"/>
      <c r="G42" s="50"/>
      <c r="H42" s="50"/>
      <c r="I42" s="50"/>
      <c r="J42" s="50"/>
      <c r="K42" s="50"/>
      <c r="L42" s="50"/>
      <c r="M42" s="50"/>
      <c r="N42" s="48"/>
    </row>
    <row r="43" spans="1:14" x14ac:dyDescent="0.3">
      <c r="A43" s="51" t="s">
        <v>27</v>
      </c>
      <c r="B43" s="51">
        <v>2011</v>
      </c>
      <c r="C43" s="52">
        <v>176.12</v>
      </c>
      <c r="D43" s="50"/>
      <c r="E43" s="50"/>
      <c r="F43" s="50"/>
      <c r="G43" s="50"/>
      <c r="H43" s="50"/>
      <c r="I43" s="50"/>
      <c r="J43" s="50"/>
      <c r="K43" s="50"/>
      <c r="L43" s="50"/>
      <c r="M43" s="50"/>
      <c r="N43" s="48"/>
    </row>
    <row r="44" spans="1:14" x14ac:dyDescent="0.3">
      <c r="A44" s="55" t="s">
        <v>204</v>
      </c>
      <c r="B44" s="55">
        <v>2011</v>
      </c>
      <c r="C44" s="52">
        <v>208</v>
      </c>
      <c r="D44" s="50"/>
      <c r="E44" s="50"/>
      <c r="F44" s="50"/>
      <c r="G44" s="50"/>
      <c r="H44" s="50"/>
      <c r="I44" s="50"/>
      <c r="J44" s="50"/>
      <c r="K44" s="50"/>
      <c r="L44" s="50"/>
      <c r="M44" s="50"/>
      <c r="N44" s="48"/>
    </row>
    <row r="45" spans="1:14" x14ac:dyDescent="0.3">
      <c r="A45" s="55" t="s">
        <v>293</v>
      </c>
      <c r="B45" s="55">
        <v>2011</v>
      </c>
      <c r="C45" s="52">
        <v>22.79</v>
      </c>
      <c r="D45" s="50"/>
      <c r="E45" s="50"/>
      <c r="F45" s="50"/>
      <c r="G45" s="50"/>
      <c r="H45" s="50"/>
      <c r="I45" s="50"/>
      <c r="J45" s="50"/>
      <c r="K45" s="50"/>
      <c r="L45" s="50"/>
      <c r="M45" s="50"/>
      <c r="N45" s="48"/>
    </row>
    <row r="46" spans="1:14" x14ac:dyDescent="0.3">
      <c r="A46" s="55" t="s">
        <v>364</v>
      </c>
      <c r="B46" s="55">
        <v>2011</v>
      </c>
      <c r="C46" s="52">
        <v>29.55</v>
      </c>
      <c r="D46" s="50"/>
      <c r="E46" s="50"/>
      <c r="F46" s="50"/>
      <c r="G46" s="50"/>
      <c r="H46" s="50"/>
      <c r="I46" s="50"/>
      <c r="J46" s="50"/>
      <c r="K46" s="50"/>
      <c r="L46" s="50"/>
      <c r="M46" s="50"/>
      <c r="N46" s="48"/>
    </row>
    <row r="47" spans="1:14" x14ac:dyDescent="0.3">
      <c r="A47" s="55" t="s">
        <v>364</v>
      </c>
      <c r="B47" s="55">
        <v>2011</v>
      </c>
      <c r="C47" s="52">
        <v>0.78300000000000003</v>
      </c>
      <c r="D47" s="50"/>
      <c r="E47" s="50"/>
      <c r="F47" s="50"/>
      <c r="G47" s="50"/>
      <c r="H47" s="50"/>
      <c r="I47" s="50"/>
      <c r="J47" s="50"/>
      <c r="K47" s="50"/>
      <c r="L47" s="50"/>
      <c r="M47" s="50"/>
      <c r="N47" s="48"/>
    </row>
    <row r="48" spans="1:14" x14ac:dyDescent="0.3">
      <c r="A48" s="57" t="s">
        <v>364</v>
      </c>
      <c r="B48" s="59">
        <v>2011</v>
      </c>
      <c r="C48" s="58">
        <v>9</v>
      </c>
      <c r="D48" s="50"/>
      <c r="E48" s="50"/>
      <c r="F48" s="50"/>
      <c r="G48" s="50"/>
      <c r="H48" s="50"/>
      <c r="I48" s="50"/>
      <c r="J48" s="50"/>
      <c r="K48" s="50"/>
      <c r="L48" s="50"/>
      <c r="M48" s="50"/>
      <c r="N48" s="48"/>
    </row>
    <row r="49" spans="1:14" x14ac:dyDescent="0.3">
      <c r="A49" s="57" t="s">
        <v>364</v>
      </c>
      <c r="B49" s="59">
        <v>2011</v>
      </c>
      <c r="C49" s="58">
        <v>14.15</v>
      </c>
      <c r="D49" s="50"/>
      <c r="E49" s="50"/>
      <c r="F49" s="50"/>
      <c r="G49" s="50"/>
      <c r="H49" s="50"/>
      <c r="I49" s="50"/>
      <c r="J49" s="50"/>
      <c r="K49" s="50"/>
      <c r="L49" s="50"/>
      <c r="M49" s="50"/>
      <c r="N49" s="48"/>
    </row>
    <row r="50" spans="1:14" x14ac:dyDescent="0.3">
      <c r="A50" s="55" t="s">
        <v>364</v>
      </c>
      <c r="B50" s="55">
        <v>2011</v>
      </c>
      <c r="C50" s="52">
        <v>3.33</v>
      </c>
      <c r="D50" s="50"/>
      <c r="E50" s="50"/>
      <c r="F50" s="50"/>
      <c r="G50" s="50"/>
      <c r="H50" s="50"/>
      <c r="I50" s="50"/>
      <c r="J50" s="50"/>
      <c r="K50" s="50"/>
      <c r="L50" s="50"/>
      <c r="M50" s="50"/>
      <c r="N50" s="48"/>
    </row>
    <row r="51" spans="1:14" x14ac:dyDescent="0.3">
      <c r="A51" s="55" t="s">
        <v>446</v>
      </c>
      <c r="B51" s="55">
        <v>2011</v>
      </c>
      <c r="C51" s="52">
        <v>46.202999999999996</v>
      </c>
      <c r="D51" s="50"/>
      <c r="E51" s="50"/>
      <c r="F51" s="50"/>
      <c r="G51" s="50"/>
      <c r="H51" s="50"/>
      <c r="I51" s="50"/>
      <c r="J51" s="50"/>
      <c r="K51" s="50"/>
      <c r="L51" s="50"/>
      <c r="M51" s="50"/>
      <c r="N51" s="48"/>
    </row>
    <row r="52" spans="1:14" x14ac:dyDescent="0.3">
      <c r="A52" s="55" t="s">
        <v>446</v>
      </c>
      <c r="B52" s="55">
        <v>2011</v>
      </c>
      <c r="C52" s="52">
        <v>1.4000000000000001</v>
      </c>
      <c r="D52" s="50"/>
      <c r="E52" s="50"/>
      <c r="F52" s="50"/>
      <c r="G52" s="50"/>
      <c r="H52" s="50"/>
      <c r="I52" s="50"/>
      <c r="J52" s="50"/>
      <c r="K52" s="50"/>
      <c r="L52" s="50"/>
      <c r="M52" s="50"/>
      <c r="N52" s="48"/>
    </row>
    <row r="53" spans="1:14" x14ac:dyDescent="0.3">
      <c r="A53" s="55" t="s">
        <v>467</v>
      </c>
      <c r="B53" s="55">
        <v>2011</v>
      </c>
      <c r="C53" s="52">
        <v>203.04000000000002</v>
      </c>
      <c r="D53" s="50"/>
      <c r="E53" s="50"/>
      <c r="F53" s="50"/>
      <c r="G53" s="50"/>
      <c r="H53" s="50"/>
      <c r="I53" s="50"/>
      <c r="J53" s="50"/>
      <c r="K53" s="50"/>
      <c r="L53" s="50"/>
      <c r="M53" s="50"/>
      <c r="N53" s="48"/>
    </row>
    <row r="54" spans="1:14" x14ac:dyDescent="0.3">
      <c r="A54" s="55" t="s">
        <v>467</v>
      </c>
      <c r="B54" s="55">
        <v>2011</v>
      </c>
      <c r="C54" s="52">
        <v>190</v>
      </c>
      <c r="D54" s="50"/>
      <c r="E54" s="50"/>
      <c r="F54" s="50"/>
      <c r="G54" s="50"/>
      <c r="H54" s="50"/>
      <c r="I54" s="50"/>
      <c r="J54" s="50"/>
      <c r="K54" s="50"/>
      <c r="L54" s="50"/>
      <c r="M54" s="50"/>
      <c r="N54" s="48"/>
    </row>
    <row r="55" spans="1:14" x14ac:dyDescent="0.3">
      <c r="A55" s="55" t="s">
        <v>467</v>
      </c>
      <c r="B55" s="55">
        <v>2011</v>
      </c>
      <c r="C55" s="52">
        <v>2.25</v>
      </c>
      <c r="D55" s="50"/>
      <c r="E55" s="50"/>
      <c r="F55" s="50"/>
      <c r="G55" s="50"/>
      <c r="H55" s="50"/>
      <c r="I55" s="50"/>
      <c r="J55" s="50"/>
      <c r="K55" s="50"/>
      <c r="L55" s="50"/>
      <c r="M55" s="50"/>
      <c r="N55" s="48"/>
    </row>
    <row r="56" spans="1:14" x14ac:dyDescent="0.3">
      <c r="A56" s="55" t="s">
        <v>467</v>
      </c>
      <c r="B56" s="55">
        <v>2011</v>
      </c>
      <c r="C56" s="52">
        <v>0.3</v>
      </c>
      <c r="D56" s="50"/>
      <c r="E56" s="50"/>
      <c r="F56" s="50"/>
      <c r="G56" s="50"/>
      <c r="H56" s="50"/>
      <c r="I56" s="50"/>
      <c r="J56" s="50"/>
      <c r="K56" s="50"/>
      <c r="L56" s="50"/>
      <c r="M56" s="50"/>
      <c r="N56" s="48"/>
    </row>
    <row r="57" spans="1:14" x14ac:dyDescent="0.3">
      <c r="A57" s="55" t="s">
        <v>467</v>
      </c>
      <c r="B57" s="55">
        <v>2011</v>
      </c>
      <c r="C57" s="52">
        <v>0.22500000000000001</v>
      </c>
      <c r="D57" s="50"/>
      <c r="E57" s="50"/>
      <c r="F57" s="50"/>
      <c r="G57" s="50"/>
      <c r="H57" s="50"/>
      <c r="I57" s="50"/>
      <c r="J57" s="50"/>
      <c r="K57" s="50"/>
      <c r="L57" s="50"/>
      <c r="M57" s="50"/>
      <c r="N57" s="48"/>
    </row>
    <row r="58" spans="1:14" x14ac:dyDescent="0.3">
      <c r="A58" s="57" t="s">
        <v>467</v>
      </c>
      <c r="B58" s="57">
        <v>2011</v>
      </c>
      <c r="C58" s="58">
        <v>150</v>
      </c>
      <c r="D58" s="50"/>
      <c r="E58" s="50"/>
      <c r="F58" s="50"/>
      <c r="G58" s="50"/>
      <c r="H58" s="50"/>
      <c r="I58" s="50"/>
      <c r="J58" s="50"/>
      <c r="K58" s="50"/>
      <c r="L58" s="50"/>
      <c r="M58" s="50"/>
      <c r="N58" s="48"/>
    </row>
    <row r="59" spans="1:14" x14ac:dyDescent="0.3">
      <c r="A59" s="51" t="s">
        <v>27</v>
      </c>
      <c r="B59" s="51">
        <v>2012</v>
      </c>
      <c r="C59" s="52">
        <v>32.022999999999996</v>
      </c>
      <c r="D59" s="50"/>
      <c r="E59" s="50"/>
      <c r="F59" s="50"/>
      <c r="G59" s="50"/>
      <c r="H59" s="50"/>
      <c r="I59" s="50"/>
      <c r="J59" s="50"/>
      <c r="K59" s="50"/>
      <c r="L59" s="50"/>
      <c r="M59" s="50"/>
      <c r="N59" s="48"/>
    </row>
    <row r="60" spans="1:14" x14ac:dyDescent="0.3">
      <c r="A60" s="56" t="s">
        <v>27</v>
      </c>
      <c r="B60" s="56">
        <v>2012</v>
      </c>
      <c r="C60" s="52">
        <v>1.6</v>
      </c>
      <c r="D60" s="50"/>
      <c r="E60" s="50"/>
      <c r="F60" s="50"/>
      <c r="G60" s="50"/>
      <c r="H60" s="50"/>
      <c r="I60" s="50"/>
      <c r="J60" s="50"/>
      <c r="K60" s="50"/>
      <c r="L60" s="50"/>
      <c r="M60" s="50"/>
      <c r="N60" s="48"/>
    </row>
    <row r="61" spans="1:14" x14ac:dyDescent="0.3">
      <c r="A61" s="51" t="s">
        <v>27</v>
      </c>
      <c r="B61" s="51">
        <v>2012</v>
      </c>
      <c r="C61" s="52">
        <v>27.88</v>
      </c>
      <c r="D61" s="50"/>
      <c r="E61" s="50"/>
      <c r="F61" s="50"/>
      <c r="G61" s="50"/>
      <c r="H61" s="50"/>
      <c r="I61" s="50"/>
      <c r="J61" s="50"/>
      <c r="K61" s="50"/>
      <c r="L61" s="50"/>
      <c r="M61" s="50"/>
      <c r="N61" s="48"/>
    </row>
    <row r="62" spans="1:14" x14ac:dyDescent="0.3">
      <c r="A62" s="51" t="s">
        <v>27</v>
      </c>
      <c r="B62" s="51">
        <v>2012</v>
      </c>
      <c r="C62" s="52">
        <v>89.95</v>
      </c>
      <c r="D62" s="50"/>
      <c r="E62" s="50"/>
      <c r="F62" s="50"/>
      <c r="G62" s="50"/>
      <c r="H62" s="50"/>
      <c r="I62" s="50"/>
      <c r="J62" s="50"/>
      <c r="K62" s="50"/>
      <c r="L62" s="50"/>
      <c r="M62" s="50"/>
      <c r="N62" s="48"/>
    </row>
    <row r="63" spans="1:14" x14ac:dyDescent="0.3">
      <c r="A63" s="55" t="s">
        <v>204</v>
      </c>
      <c r="B63" s="55">
        <v>2012</v>
      </c>
      <c r="C63" s="52">
        <v>62</v>
      </c>
      <c r="D63" s="50"/>
      <c r="E63" s="50"/>
      <c r="F63" s="50"/>
      <c r="G63" s="50"/>
      <c r="H63" s="50"/>
      <c r="I63" s="50"/>
      <c r="J63" s="50"/>
      <c r="K63" s="50"/>
      <c r="L63" s="50"/>
      <c r="M63" s="50"/>
      <c r="N63" s="48"/>
    </row>
    <row r="64" spans="1:14" x14ac:dyDescent="0.3">
      <c r="A64" s="55" t="s">
        <v>204</v>
      </c>
      <c r="B64" s="55">
        <v>2012</v>
      </c>
      <c r="C64" s="52">
        <v>62</v>
      </c>
      <c r="D64" s="50"/>
      <c r="E64" s="50"/>
      <c r="F64" s="50"/>
      <c r="G64" s="50"/>
      <c r="H64" s="50"/>
      <c r="I64" s="50"/>
      <c r="J64" s="50"/>
      <c r="K64" s="50"/>
      <c r="L64" s="50"/>
      <c r="M64" s="50"/>
      <c r="N64" s="48"/>
    </row>
    <row r="65" spans="1:14" x14ac:dyDescent="0.3">
      <c r="A65" s="55" t="s">
        <v>293</v>
      </c>
      <c r="B65" s="55">
        <v>2012</v>
      </c>
      <c r="C65" s="52">
        <v>33.89</v>
      </c>
      <c r="D65" s="50"/>
      <c r="E65" s="50"/>
      <c r="F65" s="50"/>
      <c r="G65" s="50"/>
      <c r="H65" s="50"/>
      <c r="I65" s="50"/>
      <c r="J65" s="50"/>
      <c r="K65" s="50"/>
      <c r="L65" s="50"/>
      <c r="M65" s="50"/>
      <c r="N65" s="48"/>
    </row>
    <row r="66" spans="1:14" x14ac:dyDescent="0.3">
      <c r="A66" s="55" t="s">
        <v>364</v>
      </c>
      <c r="B66" s="55">
        <v>2012</v>
      </c>
      <c r="C66" s="52">
        <v>18</v>
      </c>
      <c r="D66" s="50"/>
      <c r="E66" s="50"/>
      <c r="F66" s="50"/>
      <c r="G66" s="50"/>
      <c r="H66" s="50"/>
      <c r="I66" s="50"/>
      <c r="J66" s="50"/>
      <c r="K66" s="50"/>
      <c r="L66" s="50"/>
      <c r="M66" s="50"/>
      <c r="N66" s="48"/>
    </row>
    <row r="67" spans="1:14" x14ac:dyDescent="0.3">
      <c r="A67" s="55" t="s">
        <v>446</v>
      </c>
      <c r="B67" s="55">
        <v>2012</v>
      </c>
      <c r="C67" s="52">
        <v>2.35</v>
      </c>
      <c r="D67" s="50"/>
      <c r="E67" s="50"/>
      <c r="F67" s="50"/>
      <c r="G67" s="50"/>
      <c r="H67" s="50"/>
      <c r="I67" s="50"/>
      <c r="J67" s="50"/>
      <c r="K67" s="50"/>
      <c r="L67" s="50"/>
      <c r="M67" s="50"/>
      <c r="N67" s="48"/>
    </row>
    <row r="68" spans="1:14" x14ac:dyDescent="0.3">
      <c r="A68" s="57" t="s">
        <v>446</v>
      </c>
      <c r="B68" s="57">
        <v>2012</v>
      </c>
      <c r="C68" s="58">
        <v>2.35</v>
      </c>
      <c r="D68" s="50"/>
      <c r="E68" s="50"/>
      <c r="F68" s="50"/>
      <c r="G68" s="50"/>
      <c r="H68" s="50"/>
      <c r="I68" s="50"/>
      <c r="J68" s="50"/>
      <c r="K68" s="50"/>
      <c r="L68" s="50"/>
      <c r="M68" s="50"/>
      <c r="N68" s="48"/>
    </row>
    <row r="69" spans="1:14" x14ac:dyDescent="0.3">
      <c r="A69" s="55" t="s">
        <v>467</v>
      </c>
      <c r="B69" s="55">
        <v>2012</v>
      </c>
      <c r="C69" s="52">
        <v>246.1</v>
      </c>
      <c r="D69" s="50"/>
      <c r="E69" s="50"/>
      <c r="F69" s="50"/>
      <c r="G69" s="50"/>
      <c r="H69" s="50"/>
      <c r="I69" s="50"/>
      <c r="J69" s="50"/>
      <c r="K69" s="50"/>
      <c r="L69" s="50"/>
      <c r="M69" s="50"/>
      <c r="N69" s="48"/>
    </row>
    <row r="70" spans="1:14" x14ac:dyDescent="0.3">
      <c r="A70" s="55" t="s">
        <v>467</v>
      </c>
      <c r="B70" s="55">
        <v>2012</v>
      </c>
      <c r="C70" s="52">
        <v>1.2</v>
      </c>
      <c r="D70" s="50"/>
      <c r="E70" s="50"/>
      <c r="F70" s="50"/>
      <c r="G70" s="50"/>
      <c r="H70" s="50"/>
      <c r="I70" s="50"/>
      <c r="J70" s="50"/>
      <c r="K70" s="50"/>
      <c r="L70" s="50"/>
      <c r="M70" s="50"/>
      <c r="N70" s="48"/>
    </row>
    <row r="71" spans="1:14" x14ac:dyDescent="0.3">
      <c r="A71" s="56" t="s">
        <v>27</v>
      </c>
      <c r="B71" s="56">
        <v>2013</v>
      </c>
      <c r="C71" s="52">
        <v>0.04</v>
      </c>
      <c r="D71" s="50"/>
      <c r="E71" s="50"/>
      <c r="F71" s="50"/>
      <c r="G71" s="50"/>
      <c r="H71" s="50"/>
      <c r="I71" s="50"/>
      <c r="J71" s="50"/>
      <c r="K71" s="50"/>
      <c r="L71" s="50"/>
      <c r="M71" s="50"/>
      <c r="N71" s="48"/>
    </row>
    <row r="72" spans="1:14" x14ac:dyDescent="0.3">
      <c r="A72" s="54" t="s">
        <v>27</v>
      </c>
      <c r="B72" s="51">
        <v>2013</v>
      </c>
      <c r="C72" s="52">
        <v>658.9</v>
      </c>
      <c r="D72" s="50"/>
      <c r="E72" s="50"/>
      <c r="F72" s="50"/>
      <c r="G72" s="50"/>
      <c r="H72" s="50"/>
      <c r="I72" s="50"/>
      <c r="J72" s="50"/>
      <c r="K72" s="50"/>
      <c r="L72" s="50"/>
      <c r="M72" s="50"/>
      <c r="N72" s="48"/>
    </row>
    <row r="73" spans="1:14" x14ac:dyDescent="0.3">
      <c r="A73" s="57" t="s">
        <v>27</v>
      </c>
      <c r="B73" s="59">
        <v>2013</v>
      </c>
      <c r="C73" s="58">
        <v>130</v>
      </c>
      <c r="D73" s="50"/>
      <c r="E73" s="50"/>
      <c r="F73" s="50"/>
      <c r="G73" s="50"/>
      <c r="H73" s="50"/>
      <c r="I73" s="50"/>
      <c r="J73" s="50"/>
      <c r="K73" s="50"/>
      <c r="L73" s="50"/>
      <c r="M73" s="50"/>
      <c r="N73" s="48"/>
    </row>
    <row r="74" spans="1:14" x14ac:dyDescent="0.3">
      <c r="A74" s="51" t="s">
        <v>27</v>
      </c>
      <c r="B74" s="51">
        <v>2013</v>
      </c>
      <c r="C74" s="52">
        <v>23.060000000000002</v>
      </c>
      <c r="D74" s="50"/>
      <c r="E74" s="50"/>
      <c r="F74" s="50"/>
      <c r="G74" s="50"/>
      <c r="H74" s="50"/>
      <c r="I74" s="50"/>
      <c r="J74" s="50"/>
      <c r="K74" s="50"/>
      <c r="L74" s="50"/>
      <c r="M74" s="50"/>
      <c r="N74" s="48"/>
    </row>
    <row r="75" spans="1:14" x14ac:dyDescent="0.3">
      <c r="A75" s="57" t="s">
        <v>27</v>
      </c>
      <c r="B75" s="59">
        <v>2013</v>
      </c>
      <c r="C75" s="58">
        <v>23.1</v>
      </c>
      <c r="D75" s="50"/>
      <c r="E75" s="50"/>
      <c r="F75" s="50"/>
      <c r="G75" s="50"/>
      <c r="H75" s="50"/>
      <c r="I75" s="50"/>
      <c r="J75" s="50"/>
      <c r="K75" s="50"/>
      <c r="L75" s="50"/>
      <c r="M75" s="50"/>
      <c r="N75" s="48"/>
    </row>
    <row r="76" spans="1:14" x14ac:dyDescent="0.3">
      <c r="A76" s="56" t="s">
        <v>27</v>
      </c>
      <c r="B76" s="56">
        <v>2013</v>
      </c>
      <c r="C76" s="52">
        <v>700</v>
      </c>
      <c r="D76" s="50"/>
      <c r="E76" s="50"/>
      <c r="F76" s="50"/>
      <c r="G76" s="50"/>
      <c r="H76" s="50"/>
      <c r="I76" s="50"/>
      <c r="J76" s="50"/>
      <c r="K76" s="50"/>
      <c r="L76" s="50"/>
      <c r="M76" s="50"/>
      <c r="N76" s="48"/>
    </row>
    <row r="77" spans="1:14" x14ac:dyDescent="0.3">
      <c r="A77" s="55" t="s">
        <v>204</v>
      </c>
      <c r="B77" s="55">
        <v>2013</v>
      </c>
      <c r="C77" s="52">
        <v>389</v>
      </c>
      <c r="D77" s="50"/>
      <c r="E77" s="50"/>
      <c r="F77" s="50"/>
      <c r="G77" s="50"/>
      <c r="H77" s="50"/>
      <c r="I77" s="50"/>
      <c r="J77" s="50"/>
      <c r="K77" s="50"/>
      <c r="L77" s="50"/>
      <c r="M77" s="50"/>
      <c r="N77" s="48"/>
    </row>
    <row r="78" spans="1:14" x14ac:dyDescent="0.3">
      <c r="A78" s="55" t="s">
        <v>204</v>
      </c>
      <c r="B78" s="55">
        <v>2013</v>
      </c>
      <c r="C78" s="52">
        <v>0.75</v>
      </c>
      <c r="D78" s="50"/>
      <c r="E78" s="50"/>
      <c r="F78" s="50"/>
      <c r="G78" s="50"/>
      <c r="H78" s="50"/>
      <c r="I78" s="50"/>
      <c r="J78" s="50"/>
      <c r="K78" s="50"/>
      <c r="L78" s="50"/>
      <c r="M78" s="50"/>
      <c r="N78" s="48"/>
    </row>
    <row r="79" spans="1:14" x14ac:dyDescent="0.3">
      <c r="A79" s="55" t="s">
        <v>364</v>
      </c>
      <c r="B79" s="55">
        <v>2013</v>
      </c>
      <c r="C79" s="52">
        <v>1</v>
      </c>
      <c r="D79" s="50"/>
      <c r="E79" s="50"/>
      <c r="F79" s="50"/>
      <c r="G79" s="50"/>
      <c r="H79" s="50"/>
      <c r="I79" s="50"/>
      <c r="J79" s="50"/>
      <c r="K79" s="50"/>
      <c r="L79" s="50"/>
      <c r="M79" s="50"/>
      <c r="N79" s="48"/>
    </row>
    <row r="80" spans="1:14" x14ac:dyDescent="0.3">
      <c r="A80" s="55" t="s">
        <v>364</v>
      </c>
      <c r="B80" s="55">
        <v>2013</v>
      </c>
      <c r="C80" s="52">
        <v>170</v>
      </c>
      <c r="D80" s="50"/>
      <c r="E80" s="50"/>
      <c r="F80" s="50"/>
      <c r="G80" s="50"/>
      <c r="H80" s="50"/>
      <c r="I80" s="50"/>
      <c r="J80" s="50"/>
      <c r="K80" s="50"/>
      <c r="L80" s="50"/>
      <c r="M80" s="50"/>
      <c r="N80" s="48"/>
    </row>
    <row r="81" spans="1:14" x14ac:dyDescent="0.3">
      <c r="A81" s="55" t="s">
        <v>467</v>
      </c>
      <c r="B81" s="55">
        <v>2013</v>
      </c>
      <c r="C81" s="52">
        <v>310</v>
      </c>
      <c r="D81" s="50"/>
      <c r="E81" s="50"/>
      <c r="F81" s="50"/>
      <c r="G81" s="50"/>
      <c r="H81" s="50"/>
      <c r="I81" s="50"/>
      <c r="J81" s="50"/>
      <c r="K81" s="50"/>
      <c r="L81" s="50"/>
      <c r="M81" s="50"/>
      <c r="N81" s="48"/>
    </row>
    <row r="82" spans="1:14" x14ac:dyDescent="0.3">
      <c r="A82" s="55" t="s">
        <v>467</v>
      </c>
      <c r="B82" s="55">
        <v>2013</v>
      </c>
      <c r="C82" s="52">
        <v>120.66</v>
      </c>
      <c r="D82" s="50"/>
      <c r="E82" s="50"/>
      <c r="F82" s="50"/>
      <c r="G82" s="50"/>
      <c r="H82" s="50"/>
      <c r="I82" s="50"/>
      <c r="J82" s="50"/>
      <c r="K82" s="50"/>
      <c r="L82" s="50"/>
      <c r="M82" s="50"/>
      <c r="N82" s="48"/>
    </row>
    <row r="83" spans="1:14" x14ac:dyDescent="0.3">
      <c r="A83" s="55" t="s">
        <v>467</v>
      </c>
      <c r="B83" s="55">
        <v>2013</v>
      </c>
      <c r="C83" s="52">
        <v>153.13</v>
      </c>
      <c r="D83" s="50"/>
      <c r="E83" s="50"/>
      <c r="F83" s="50"/>
      <c r="G83" s="50"/>
      <c r="H83" s="50"/>
      <c r="I83" s="50"/>
      <c r="J83" s="50"/>
      <c r="K83" s="50"/>
      <c r="L83" s="50"/>
      <c r="M83" s="50"/>
      <c r="N83" s="48"/>
    </row>
    <row r="84" spans="1:14" x14ac:dyDescent="0.3">
      <c r="A84" s="51" t="s">
        <v>27</v>
      </c>
      <c r="B84" s="51">
        <v>2014</v>
      </c>
      <c r="C84" s="52">
        <v>27.5</v>
      </c>
      <c r="D84" s="50"/>
      <c r="E84" s="50"/>
      <c r="F84" s="50"/>
      <c r="G84" s="50"/>
      <c r="H84" s="50"/>
      <c r="I84" s="50"/>
      <c r="J84" s="50"/>
      <c r="K84" s="50"/>
      <c r="L84" s="50"/>
      <c r="M84" s="50"/>
      <c r="N84" s="48"/>
    </row>
    <row r="85" spans="1:14" x14ac:dyDescent="0.3">
      <c r="A85" s="57" t="s">
        <v>27</v>
      </c>
      <c r="B85" s="59">
        <v>2014</v>
      </c>
      <c r="C85" s="58">
        <v>22</v>
      </c>
      <c r="D85" s="50"/>
      <c r="E85" s="50"/>
      <c r="F85" s="50"/>
      <c r="G85" s="50"/>
      <c r="H85" s="50"/>
      <c r="I85" s="50"/>
      <c r="J85" s="50"/>
      <c r="K85" s="50"/>
      <c r="L85" s="50"/>
      <c r="M85" s="50"/>
      <c r="N85" s="48"/>
    </row>
    <row r="86" spans="1:14" x14ac:dyDescent="0.3">
      <c r="A86" s="51" t="s">
        <v>27</v>
      </c>
      <c r="B86" s="51">
        <v>2014</v>
      </c>
      <c r="C86" s="52">
        <v>46</v>
      </c>
      <c r="D86" s="50"/>
      <c r="E86" s="50"/>
      <c r="F86" s="50"/>
      <c r="G86" s="50"/>
      <c r="H86" s="50"/>
      <c r="I86" s="50"/>
      <c r="J86" s="50"/>
      <c r="K86" s="50"/>
      <c r="L86" s="50"/>
      <c r="M86" s="50"/>
      <c r="N86" s="48"/>
    </row>
    <row r="87" spans="1:14" x14ac:dyDescent="0.3">
      <c r="A87" s="57" t="s">
        <v>27</v>
      </c>
      <c r="B87" s="59">
        <v>2014</v>
      </c>
      <c r="C87" s="58">
        <v>65</v>
      </c>
      <c r="D87" s="50"/>
      <c r="E87" s="50"/>
      <c r="F87" s="50"/>
      <c r="G87" s="50"/>
      <c r="H87" s="50"/>
      <c r="I87" s="50"/>
      <c r="J87" s="50"/>
      <c r="K87" s="50"/>
      <c r="L87" s="50"/>
      <c r="M87" s="50"/>
      <c r="N87" s="48"/>
    </row>
    <row r="88" spans="1:14" x14ac:dyDescent="0.3">
      <c r="A88" s="55" t="s">
        <v>204</v>
      </c>
      <c r="B88" s="55">
        <v>2014</v>
      </c>
      <c r="C88" s="52">
        <v>25.47</v>
      </c>
      <c r="D88" s="50"/>
      <c r="E88" s="50"/>
      <c r="F88" s="50"/>
      <c r="G88" s="50"/>
      <c r="H88" s="50"/>
      <c r="I88" s="50"/>
      <c r="J88" s="50"/>
      <c r="K88" s="50"/>
      <c r="L88" s="50"/>
      <c r="M88" s="50"/>
      <c r="N88" s="48"/>
    </row>
    <row r="89" spans="1:14" x14ac:dyDescent="0.3">
      <c r="A89" s="57" t="s">
        <v>204</v>
      </c>
      <c r="B89" s="57">
        <v>2014</v>
      </c>
      <c r="C89" s="58">
        <v>85</v>
      </c>
      <c r="D89" s="50"/>
      <c r="E89" s="50"/>
      <c r="F89" s="50"/>
      <c r="G89" s="50"/>
      <c r="H89" s="50"/>
      <c r="I89" s="50"/>
      <c r="J89" s="50"/>
      <c r="K89" s="50"/>
      <c r="L89" s="50"/>
      <c r="M89" s="50"/>
      <c r="N89" s="48"/>
    </row>
    <row r="90" spans="1:14" x14ac:dyDescent="0.3">
      <c r="A90" s="55" t="s">
        <v>204</v>
      </c>
      <c r="B90" s="55">
        <v>2014</v>
      </c>
      <c r="C90" s="52">
        <v>151.68</v>
      </c>
      <c r="D90" s="50"/>
      <c r="E90" s="50"/>
      <c r="F90" s="50"/>
      <c r="G90" s="50"/>
      <c r="H90" s="50"/>
      <c r="I90" s="50"/>
      <c r="J90" s="50"/>
      <c r="K90" s="50"/>
      <c r="L90" s="50"/>
      <c r="M90" s="50"/>
      <c r="N90" s="48"/>
    </row>
    <row r="91" spans="1:14" x14ac:dyDescent="0.3">
      <c r="A91" s="55" t="s">
        <v>293</v>
      </c>
      <c r="B91" s="55">
        <v>2014</v>
      </c>
      <c r="C91" s="52">
        <v>2</v>
      </c>
      <c r="D91" s="50"/>
      <c r="E91" s="50"/>
      <c r="F91" s="50"/>
      <c r="G91" s="50"/>
      <c r="H91" s="50"/>
      <c r="I91" s="50"/>
      <c r="J91" s="50"/>
      <c r="K91" s="50"/>
      <c r="L91" s="50"/>
      <c r="M91" s="50"/>
      <c r="N91" s="48"/>
    </row>
    <row r="92" spans="1:14" x14ac:dyDescent="0.3">
      <c r="A92" s="57" t="s">
        <v>364</v>
      </c>
      <c r="B92" s="57">
        <v>2014</v>
      </c>
      <c r="C92" s="58">
        <v>54</v>
      </c>
      <c r="D92" s="50"/>
      <c r="E92" s="50"/>
      <c r="F92" s="50"/>
      <c r="G92" s="50"/>
      <c r="H92" s="50"/>
      <c r="I92" s="50"/>
      <c r="J92" s="50"/>
      <c r="K92" s="50"/>
      <c r="L92" s="50"/>
      <c r="M92" s="50"/>
      <c r="N92" s="48"/>
    </row>
    <row r="93" spans="1:14" x14ac:dyDescent="0.3">
      <c r="A93" s="57" t="s">
        <v>364</v>
      </c>
      <c r="B93" s="59">
        <v>2014</v>
      </c>
      <c r="C93" s="58">
        <v>85</v>
      </c>
      <c r="D93" s="50"/>
      <c r="E93" s="50"/>
      <c r="F93" s="50"/>
      <c r="G93" s="50"/>
      <c r="H93" s="50"/>
      <c r="I93" s="50"/>
      <c r="J93" s="50"/>
      <c r="K93" s="50"/>
      <c r="L93" s="50"/>
      <c r="M93" s="50"/>
      <c r="N93" s="48"/>
    </row>
    <row r="94" spans="1:14" x14ac:dyDescent="0.3">
      <c r="A94" s="57" t="s">
        <v>364</v>
      </c>
      <c r="B94" s="59">
        <v>2014</v>
      </c>
      <c r="C94" s="58">
        <v>50</v>
      </c>
      <c r="D94" s="50"/>
      <c r="E94" s="50"/>
      <c r="F94" s="50"/>
      <c r="G94" s="50"/>
      <c r="H94" s="50"/>
      <c r="I94" s="50"/>
      <c r="J94" s="50"/>
      <c r="K94" s="50"/>
      <c r="L94" s="50"/>
      <c r="M94" s="50"/>
      <c r="N94" s="48"/>
    </row>
    <row r="95" spans="1:14" x14ac:dyDescent="0.3">
      <c r="A95" s="55" t="s">
        <v>467</v>
      </c>
      <c r="B95" s="55">
        <v>2014</v>
      </c>
      <c r="C95" s="52">
        <v>0</v>
      </c>
      <c r="D95" s="50"/>
      <c r="E95" s="50"/>
      <c r="F95" s="50"/>
      <c r="G95" s="50"/>
      <c r="H95" s="50"/>
      <c r="I95" s="50"/>
      <c r="J95" s="50"/>
      <c r="K95" s="50"/>
      <c r="L95" s="50"/>
      <c r="M95" s="50"/>
      <c r="N95" s="48"/>
    </row>
    <row r="96" spans="1:14" x14ac:dyDescent="0.3">
      <c r="A96" s="57" t="s">
        <v>467</v>
      </c>
      <c r="B96" s="57">
        <v>2014</v>
      </c>
      <c r="C96" s="58">
        <v>300</v>
      </c>
      <c r="D96" s="50"/>
      <c r="E96" s="50"/>
      <c r="F96" s="50"/>
      <c r="G96" s="50"/>
      <c r="H96" s="50"/>
      <c r="I96" s="50"/>
      <c r="J96" s="50"/>
      <c r="K96" s="50"/>
      <c r="L96" s="50"/>
      <c r="M96" s="50"/>
      <c r="N96" s="48"/>
    </row>
    <row r="97" spans="1:14" x14ac:dyDescent="0.3">
      <c r="A97" s="57" t="s">
        <v>27</v>
      </c>
      <c r="B97" s="59">
        <v>2015</v>
      </c>
      <c r="C97" s="58">
        <v>5.9</v>
      </c>
      <c r="D97" s="50"/>
      <c r="E97" s="50"/>
      <c r="F97" s="50"/>
      <c r="G97" s="50"/>
      <c r="H97" s="50"/>
      <c r="I97" s="50"/>
      <c r="J97" s="50"/>
      <c r="K97" s="50"/>
      <c r="L97" s="50"/>
      <c r="M97" s="50"/>
      <c r="N97" s="48"/>
    </row>
    <row r="98" spans="1:14" x14ac:dyDescent="0.3">
      <c r="A98" s="51" t="s">
        <v>27</v>
      </c>
      <c r="B98" s="51">
        <v>2015</v>
      </c>
      <c r="C98" s="52">
        <v>21.740000000000002</v>
      </c>
      <c r="D98" s="50"/>
      <c r="E98" s="50"/>
      <c r="F98" s="50"/>
      <c r="G98" s="50"/>
      <c r="H98" s="50"/>
      <c r="I98" s="50"/>
      <c r="J98" s="50"/>
      <c r="K98" s="50"/>
      <c r="L98" s="50"/>
      <c r="M98" s="50"/>
      <c r="N98" s="48"/>
    </row>
    <row r="99" spans="1:14" x14ac:dyDescent="0.3">
      <c r="A99" s="51" t="s">
        <v>27</v>
      </c>
      <c r="B99" s="51">
        <v>2015</v>
      </c>
      <c r="C99" s="52">
        <v>33.299999999999997</v>
      </c>
      <c r="D99" s="50"/>
      <c r="E99" s="50"/>
      <c r="F99" s="50"/>
      <c r="G99" s="50"/>
      <c r="H99" s="50"/>
      <c r="I99" s="50"/>
      <c r="J99" s="50"/>
      <c r="K99" s="50"/>
      <c r="L99" s="50"/>
      <c r="M99" s="50"/>
      <c r="N99" s="48"/>
    </row>
    <row r="100" spans="1:14" x14ac:dyDescent="0.3">
      <c r="A100" s="51" t="s">
        <v>27</v>
      </c>
      <c r="B100" s="51">
        <v>2015</v>
      </c>
      <c r="C100" s="52">
        <v>254.46</v>
      </c>
      <c r="D100" s="50"/>
      <c r="E100" s="50"/>
      <c r="F100" s="50"/>
      <c r="G100" s="50"/>
      <c r="H100" s="50"/>
      <c r="I100" s="50"/>
      <c r="J100" s="50"/>
      <c r="K100" s="50"/>
      <c r="L100" s="50"/>
      <c r="M100" s="50"/>
      <c r="N100" s="48"/>
    </row>
    <row r="101" spans="1:14" x14ac:dyDescent="0.3">
      <c r="A101" s="57" t="s">
        <v>27</v>
      </c>
      <c r="B101" s="59">
        <v>2015</v>
      </c>
      <c r="C101" s="58">
        <v>84</v>
      </c>
      <c r="D101" s="50"/>
      <c r="E101" s="50"/>
      <c r="F101" s="50"/>
      <c r="G101" s="50"/>
      <c r="H101" s="50"/>
      <c r="I101" s="50"/>
      <c r="J101" s="50"/>
      <c r="K101" s="50"/>
      <c r="L101" s="50"/>
      <c r="M101" s="50"/>
      <c r="N101" s="48"/>
    </row>
    <row r="102" spans="1:14" x14ac:dyDescent="0.3">
      <c r="A102" s="55" t="s">
        <v>204</v>
      </c>
      <c r="B102" s="55">
        <v>2015</v>
      </c>
      <c r="C102" s="52">
        <v>6.6000000000000005</v>
      </c>
      <c r="D102" s="50"/>
      <c r="E102" s="50"/>
      <c r="F102" s="50"/>
      <c r="G102" s="50"/>
      <c r="H102" s="50"/>
      <c r="I102" s="50"/>
      <c r="J102" s="50"/>
      <c r="K102" s="50"/>
      <c r="L102" s="50"/>
      <c r="M102" s="50"/>
      <c r="N102" s="48"/>
    </row>
    <row r="103" spans="1:14" x14ac:dyDescent="0.3">
      <c r="A103" s="57" t="s">
        <v>204</v>
      </c>
      <c r="B103" s="57">
        <v>2015</v>
      </c>
      <c r="C103" s="58">
        <v>7</v>
      </c>
      <c r="D103" s="50"/>
      <c r="E103" s="50"/>
      <c r="F103" s="50"/>
      <c r="G103" s="50"/>
      <c r="H103" s="50"/>
      <c r="I103" s="50"/>
      <c r="J103" s="50"/>
      <c r="K103" s="50"/>
      <c r="L103" s="50"/>
      <c r="M103" s="50"/>
      <c r="N103" s="48"/>
    </row>
    <row r="104" spans="1:14" x14ac:dyDescent="0.3">
      <c r="A104" s="55" t="s">
        <v>364</v>
      </c>
      <c r="B104" s="55">
        <v>2015</v>
      </c>
      <c r="C104" s="52">
        <v>301</v>
      </c>
      <c r="D104" s="50"/>
      <c r="E104" s="50"/>
      <c r="F104" s="50"/>
      <c r="G104" s="50"/>
      <c r="H104" s="50"/>
      <c r="I104" s="50"/>
      <c r="J104" s="50"/>
      <c r="K104" s="50"/>
      <c r="L104" s="50"/>
      <c r="M104" s="50"/>
      <c r="N104" s="48"/>
    </row>
    <row r="105" spans="1:14" x14ac:dyDescent="0.3">
      <c r="A105" s="57" t="s">
        <v>364</v>
      </c>
      <c r="B105" s="59">
        <v>2015</v>
      </c>
      <c r="C105" s="58">
        <v>110</v>
      </c>
      <c r="D105" s="50"/>
      <c r="E105" s="50"/>
      <c r="F105" s="50"/>
      <c r="G105" s="50"/>
      <c r="H105" s="50"/>
      <c r="I105" s="50"/>
      <c r="J105" s="50"/>
      <c r="K105" s="50"/>
      <c r="L105" s="50"/>
      <c r="M105" s="50"/>
      <c r="N105" s="48"/>
    </row>
    <row r="106" spans="1:14" x14ac:dyDescent="0.3">
      <c r="A106" s="55" t="s">
        <v>446</v>
      </c>
      <c r="B106" s="55">
        <v>2015</v>
      </c>
      <c r="C106" s="52">
        <v>6.1849999999999996</v>
      </c>
      <c r="D106" s="50"/>
      <c r="E106" s="50"/>
      <c r="F106" s="50"/>
      <c r="G106" s="50"/>
      <c r="H106" s="50"/>
      <c r="I106" s="50"/>
      <c r="J106" s="50"/>
      <c r="K106" s="50"/>
      <c r="L106" s="50"/>
      <c r="M106" s="50"/>
      <c r="N106" s="48"/>
    </row>
    <row r="107" spans="1:14" x14ac:dyDescent="0.3">
      <c r="A107" s="57" t="s">
        <v>446</v>
      </c>
      <c r="B107" s="57">
        <v>2015</v>
      </c>
      <c r="C107" s="58">
        <v>6.1849999999999996</v>
      </c>
      <c r="D107" s="50"/>
      <c r="E107" s="50"/>
      <c r="F107" s="50"/>
      <c r="G107" s="50"/>
      <c r="H107" s="50"/>
      <c r="I107" s="50"/>
      <c r="J107" s="50"/>
      <c r="K107" s="50"/>
      <c r="L107" s="50"/>
      <c r="M107" s="50"/>
      <c r="N107" s="48"/>
    </row>
    <row r="108" spans="1:14" x14ac:dyDescent="0.3">
      <c r="A108" s="55" t="s">
        <v>467</v>
      </c>
      <c r="B108" s="55">
        <v>2015</v>
      </c>
      <c r="C108" s="52">
        <v>150</v>
      </c>
      <c r="D108" s="50"/>
      <c r="E108" s="50"/>
      <c r="F108" s="50"/>
      <c r="G108" s="50"/>
      <c r="H108" s="50"/>
      <c r="I108" s="50"/>
      <c r="J108" s="50"/>
      <c r="K108" s="50"/>
      <c r="L108" s="50"/>
      <c r="M108" s="50"/>
      <c r="N108" s="48"/>
    </row>
    <row r="109" spans="1:14" x14ac:dyDescent="0.3">
      <c r="A109" s="55" t="s">
        <v>467</v>
      </c>
      <c r="B109" s="55">
        <v>2015</v>
      </c>
      <c r="C109" s="52">
        <v>0</v>
      </c>
      <c r="D109" s="50"/>
      <c r="E109" s="50"/>
      <c r="F109" s="50"/>
      <c r="G109" s="50"/>
      <c r="H109" s="50"/>
      <c r="I109" s="50"/>
      <c r="J109" s="50"/>
      <c r="K109" s="50"/>
      <c r="L109" s="50"/>
      <c r="M109" s="50"/>
      <c r="N109" s="48"/>
    </row>
    <row r="110" spans="1:14" x14ac:dyDescent="0.3">
      <c r="A110" s="57" t="s">
        <v>467</v>
      </c>
      <c r="B110" s="57">
        <v>2015</v>
      </c>
      <c r="C110" s="58">
        <v>150</v>
      </c>
      <c r="D110" s="50"/>
      <c r="E110" s="50"/>
      <c r="F110" s="50"/>
      <c r="G110" s="50"/>
      <c r="H110" s="50"/>
      <c r="I110" s="50"/>
      <c r="J110" s="50"/>
      <c r="K110" s="50"/>
      <c r="L110" s="50"/>
      <c r="M110" s="50"/>
      <c r="N110" s="48"/>
    </row>
    <row r="111" spans="1:14" x14ac:dyDescent="0.3">
      <c r="A111" s="51" t="s">
        <v>27</v>
      </c>
      <c r="B111" s="51">
        <v>2016</v>
      </c>
      <c r="C111" s="52">
        <v>8.0500000000000007</v>
      </c>
      <c r="D111" s="50"/>
      <c r="E111" s="50"/>
      <c r="F111" s="50"/>
      <c r="G111" s="50"/>
      <c r="H111" s="50"/>
      <c r="I111" s="50"/>
      <c r="J111" s="50"/>
      <c r="K111" s="50"/>
      <c r="L111" s="50"/>
      <c r="M111" s="50"/>
      <c r="N111" s="48"/>
    </row>
    <row r="112" spans="1:14" x14ac:dyDescent="0.3">
      <c r="A112" s="51" t="s">
        <v>27</v>
      </c>
      <c r="B112" s="51">
        <v>2016</v>
      </c>
      <c r="C112" s="52">
        <v>51.96</v>
      </c>
      <c r="D112" s="50"/>
      <c r="E112" s="50"/>
      <c r="F112" s="50"/>
      <c r="G112" s="50"/>
      <c r="H112" s="50"/>
      <c r="I112" s="50"/>
      <c r="J112" s="50"/>
      <c r="K112" s="50"/>
      <c r="L112" s="50"/>
      <c r="M112" s="50"/>
      <c r="N112" s="48"/>
    </row>
    <row r="113" spans="1:14" x14ac:dyDescent="0.3">
      <c r="A113" s="57" t="s">
        <v>27</v>
      </c>
      <c r="B113" s="59">
        <v>2016</v>
      </c>
      <c r="C113" s="58">
        <v>180</v>
      </c>
      <c r="D113" s="50"/>
      <c r="E113" s="50"/>
      <c r="F113" s="50"/>
      <c r="G113" s="50"/>
      <c r="H113" s="50"/>
      <c r="I113" s="50"/>
      <c r="J113" s="50"/>
      <c r="K113" s="50"/>
      <c r="L113" s="50"/>
      <c r="M113" s="50"/>
      <c r="N113" s="48"/>
    </row>
    <row r="114" spans="1:14" x14ac:dyDescent="0.3">
      <c r="A114" s="51" t="s">
        <v>27</v>
      </c>
      <c r="B114" s="51">
        <v>2016</v>
      </c>
      <c r="C114" s="52">
        <v>35.659999999999997</v>
      </c>
      <c r="D114" s="50"/>
      <c r="E114" s="50"/>
      <c r="F114" s="50"/>
      <c r="G114" s="50"/>
      <c r="H114" s="50"/>
      <c r="I114" s="50"/>
      <c r="J114" s="50"/>
      <c r="K114" s="50"/>
      <c r="L114" s="50"/>
      <c r="M114" s="50"/>
      <c r="N114" s="48"/>
    </row>
    <row r="115" spans="1:14" x14ac:dyDescent="0.3">
      <c r="A115" s="54" t="s">
        <v>27</v>
      </c>
      <c r="B115" s="51">
        <v>2016</v>
      </c>
      <c r="C115" s="52">
        <v>66.56</v>
      </c>
      <c r="D115" s="50"/>
      <c r="E115" s="50"/>
      <c r="F115" s="50"/>
      <c r="G115" s="50"/>
      <c r="H115" s="50"/>
      <c r="I115" s="50"/>
      <c r="J115" s="50"/>
      <c r="K115" s="50"/>
      <c r="L115" s="50"/>
      <c r="M115" s="50"/>
      <c r="N115" s="48"/>
    </row>
    <row r="116" spans="1:14" x14ac:dyDescent="0.3">
      <c r="A116" s="57" t="s">
        <v>27</v>
      </c>
      <c r="B116" s="59">
        <v>2016</v>
      </c>
      <c r="C116" s="58">
        <v>58</v>
      </c>
      <c r="D116" s="50"/>
      <c r="E116" s="50"/>
      <c r="F116" s="50"/>
      <c r="G116" s="50"/>
      <c r="H116" s="50"/>
      <c r="I116" s="50"/>
      <c r="J116" s="50"/>
      <c r="K116" s="50"/>
      <c r="L116" s="50"/>
      <c r="M116" s="50"/>
      <c r="N116" s="48"/>
    </row>
    <row r="117" spans="1:14" x14ac:dyDescent="0.3">
      <c r="A117" s="51" t="s">
        <v>27</v>
      </c>
      <c r="B117" s="51">
        <v>2016</v>
      </c>
      <c r="C117" s="52">
        <v>18.13</v>
      </c>
      <c r="D117" s="50"/>
      <c r="E117" s="50"/>
      <c r="F117" s="50"/>
      <c r="G117" s="50"/>
      <c r="H117" s="50"/>
      <c r="I117" s="50"/>
      <c r="J117" s="50"/>
      <c r="K117" s="50"/>
      <c r="L117" s="50"/>
      <c r="M117" s="50"/>
      <c r="N117" s="48"/>
    </row>
    <row r="118" spans="1:14" x14ac:dyDescent="0.3">
      <c r="A118" s="57" t="s">
        <v>27</v>
      </c>
      <c r="B118" s="59">
        <v>2016</v>
      </c>
      <c r="C118" s="58">
        <v>24</v>
      </c>
      <c r="D118" s="50"/>
      <c r="E118" s="50"/>
      <c r="F118" s="50"/>
      <c r="G118" s="50"/>
      <c r="H118" s="50"/>
      <c r="I118" s="50"/>
      <c r="J118" s="50"/>
      <c r="K118" s="50"/>
      <c r="L118" s="50"/>
      <c r="M118" s="50"/>
      <c r="N118" s="48"/>
    </row>
    <row r="119" spans="1:14" x14ac:dyDescent="0.3">
      <c r="A119" s="55" t="s">
        <v>204</v>
      </c>
      <c r="B119" s="55">
        <v>2016</v>
      </c>
      <c r="C119" s="52">
        <v>12.1</v>
      </c>
      <c r="D119" s="50"/>
      <c r="E119" s="50"/>
      <c r="F119" s="50"/>
      <c r="G119" s="50"/>
      <c r="H119" s="50"/>
      <c r="I119" s="50"/>
      <c r="J119" s="50"/>
      <c r="K119" s="50"/>
      <c r="L119" s="50"/>
      <c r="M119" s="50"/>
      <c r="N119" s="48"/>
    </row>
    <row r="120" spans="1:14" x14ac:dyDescent="0.3">
      <c r="A120" s="55" t="s">
        <v>204</v>
      </c>
      <c r="B120" s="55">
        <v>2016</v>
      </c>
      <c r="C120" s="52">
        <v>135</v>
      </c>
      <c r="D120" s="50"/>
      <c r="E120" s="50"/>
      <c r="F120" s="50"/>
      <c r="G120" s="50"/>
      <c r="H120" s="50"/>
      <c r="I120" s="50"/>
      <c r="J120" s="50"/>
      <c r="K120" s="50"/>
      <c r="L120" s="50"/>
      <c r="M120" s="50"/>
      <c r="N120" s="48"/>
    </row>
    <row r="121" spans="1:14" x14ac:dyDescent="0.3">
      <c r="A121" s="57" t="s">
        <v>204</v>
      </c>
      <c r="B121" s="57">
        <v>2016</v>
      </c>
      <c r="C121" s="58">
        <v>110</v>
      </c>
      <c r="D121" s="50"/>
      <c r="E121" s="50"/>
      <c r="F121" s="50"/>
      <c r="G121" s="50"/>
      <c r="H121" s="50"/>
      <c r="I121" s="50"/>
      <c r="J121" s="50"/>
      <c r="K121" s="50"/>
      <c r="L121" s="50"/>
      <c r="M121" s="50"/>
      <c r="N121" s="48"/>
    </row>
    <row r="122" spans="1:14" x14ac:dyDescent="0.3">
      <c r="A122" s="55" t="s">
        <v>293</v>
      </c>
      <c r="B122" s="55">
        <v>2016</v>
      </c>
      <c r="C122" s="52">
        <v>1.65</v>
      </c>
      <c r="D122" s="50"/>
      <c r="E122" s="50"/>
      <c r="F122" s="50"/>
      <c r="G122" s="50"/>
      <c r="H122" s="50"/>
      <c r="I122" s="50"/>
      <c r="J122" s="50"/>
      <c r="K122" s="50"/>
      <c r="L122" s="50"/>
      <c r="M122" s="50"/>
      <c r="N122" s="48"/>
    </row>
    <row r="123" spans="1:14" x14ac:dyDescent="0.3">
      <c r="A123" s="55" t="s">
        <v>293</v>
      </c>
      <c r="B123" s="55">
        <v>2016</v>
      </c>
      <c r="C123" s="52">
        <v>127</v>
      </c>
      <c r="D123" s="50"/>
      <c r="E123" s="50"/>
      <c r="F123" s="50"/>
      <c r="G123" s="50"/>
      <c r="H123" s="50"/>
      <c r="I123" s="50"/>
      <c r="J123" s="50"/>
      <c r="K123" s="50"/>
      <c r="L123" s="50"/>
      <c r="M123" s="50"/>
      <c r="N123" s="48"/>
    </row>
    <row r="124" spans="1:14" x14ac:dyDescent="0.3">
      <c r="A124" s="57" t="s">
        <v>293</v>
      </c>
      <c r="B124" s="59">
        <v>2016</v>
      </c>
      <c r="C124" s="58">
        <v>1.2</v>
      </c>
      <c r="D124" s="50"/>
      <c r="E124" s="50"/>
      <c r="F124" s="50"/>
      <c r="G124" s="50"/>
      <c r="H124" s="50"/>
      <c r="I124" s="50"/>
      <c r="J124" s="50"/>
      <c r="K124" s="50"/>
      <c r="L124" s="50"/>
      <c r="M124" s="50"/>
      <c r="N124" s="48"/>
    </row>
    <row r="125" spans="1:14" x14ac:dyDescent="0.3">
      <c r="A125" s="57" t="s">
        <v>364</v>
      </c>
      <c r="B125" s="59">
        <v>2016</v>
      </c>
      <c r="C125" s="58">
        <v>38</v>
      </c>
      <c r="D125" s="50"/>
      <c r="E125" s="50"/>
      <c r="F125" s="50"/>
      <c r="G125" s="50"/>
      <c r="H125" s="50"/>
      <c r="I125" s="50"/>
      <c r="J125" s="50"/>
      <c r="K125" s="50"/>
      <c r="L125" s="50"/>
      <c r="M125" s="50"/>
      <c r="N125" s="48"/>
    </row>
    <row r="126" spans="1:14" x14ac:dyDescent="0.3">
      <c r="A126" s="55" t="s">
        <v>446</v>
      </c>
      <c r="B126" s="55">
        <v>2016</v>
      </c>
      <c r="C126" s="52">
        <v>702</v>
      </c>
      <c r="D126" s="50"/>
      <c r="E126" s="50"/>
      <c r="F126" s="50"/>
      <c r="G126" s="50"/>
      <c r="H126" s="50"/>
      <c r="I126" s="50"/>
      <c r="J126" s="50"/>
      <c r="K126" s="50"/>
      <c r="L126" s="50"/>
      <c r="M126" s="50"/>
      <c r="N126" s="48"/>
    </row>
    <row r="127" spans="1:14" x14ac:dyDescent="0.3">
      <c r="A127" s="55" t="s">
        <v>446</v>
      </c>
      <c r="B127" s="55">
        <v>2016</v>
      </c>
      <c r="C127" s="52">
        <v>0.35</v>
      </c>
      <c r="D127" s="50"/>
      <c r="E127" s="50"/>
      <c r="F127" s="50"/>
      <c r="G127" s="50"/>
      <c r="H127" s="50"/>
      <c r="I127" s="50"/>
      <c r="J127" s="50"/>
      <c r="K127" s="50"/>
      <c r="L127" s="50"/>
      <c r="M127" s="50"/>
      <c r="N127" s="48"/>
    </row>
    <row r="128" spans="1:14" x14ac:dyDescent="0.3">
      <c r="A128" s="55" t="s">
        <v>467</v>
      </c>
      <c r="B128" s="55">
        <v>2016</v>
      </c>
      <c r="C128" s="52">
        <v>196.3</v>
      </c>
      <c r="D128" s="50"/>
      <c r="E128" s="50"/>
      <c r="F128" s="50"/>
      <c r="G128" s="50"/>
      <c r="H128" s="50"/>
      <c r="I128" s="50"/>
      <c r="J128" s="50"/>
      <c r="K128" s="50"/>
      <c r="L128" s="50"/>
      <c r="M128" s="50"/>
      <c r="N128" s="48"/>
    </row>
    <row r="129" spans="1:14" x14ac:dyDescent="0.3">
      <c r="A129" s="55" t="s">
        <v>467</v>
      </c>
      <c r="B129" s="55">
        <v>2016</v>
      </c>
      <c r="C129" s="52">
        <v>196</v>
      </c>
      <c r="D129" s="50"/>
      <c r="E129" s="50"/>
      <c r="F129" s="50"/>
      <c r="G129" s="50"/>
      <c r="H129" s="50"/>
      <c r="I129" s="50"/>
      <c r="J129" s="50"/>
      <c r="K129" s="50"/>
      <c r="L129" s="50"/>
      <c r="M129" s="50"/>
      <c r="N129" s="48"/>
    </row>
    <row r="130" spans="1:14" x14ac:dyDescent="0.3">
      <c r="A130" s="55" t="s">
        <v>467</v>
      </c>
      <c r="B130" s="55">
        <v>2016</v>
      </c>
      <c r="C130" s="52">
        <v>2.4</v>
      </c>
      <c r="D130" s="50"/>
      <c r="E130" s="50"/>
      <c r="F130" s="50"/>
      <c r="G130" s="50"/>
      <c r="H130" s="50"/>
      <c r="I130" s="50"/>
      <c r="J130" s="50"/>
      <c r="K130" s="50"/>
      <c r="L130" s="50"/>
      <c r="M130" s="50"/>
      <c r="N130" s="48"/>
    </row>
    <row r="131" spans="1:14" x14ac:dyDescent="0.3">
      <c r="A131" s="55" t="s">
        <v>467</v>
      </c>
      <c r="B131" s="55">
        <v>2016</v>
      </c>
      <c r="C131" s="52">
        <v>1</v>
      </c>
      <c r="D131" s="50"/>
      <c r="E131" s="50"/>
      <c r="F131" s="50"/>
      <c r="G131" s="50"/>
      <c r="H131" s="50"/>
      <c r="I131" s="50"/>
      <c r="J131" s="50"/>
      <c r="K131" s="50"/>
      <c r="L131" s="50"/>
      <c r="M131" s="50"/>
      <c r="N131" s="48"/>
    </row>
    <row r="132" spans="1:14" x14ac:dyDescent="0.3">
      <c r="A132" s="51" t="s">
        <v>27</v>
      </c>
      <c r="B132" s="51">
        <v>2017</v>
      </c>
      <c r="C132" s="52">
        <v>15.5</v>
      </c>
      <c r="D132" s="50"/>
      <c r="E132" s="50"/>
      <c r="F132" s="50"/>
      <c r="G132" s="50"/>
      <c r="H132" s="50"/>
      <c r="I132" s="50"/>
      <c r="J132" s="50"/>
      <c r="K132" s="50"/>
      <c r="L132" s="50"/>
      <c r="M132" s="50"/>
      <c r="N132" s="48"/>
    </row>
    <row r="133" spans="1:14" x14ac:dyDescent="0.3">
      <c r="A133" s="56" t="s">
        <v>27</v>
      </c>
      <c r="B133" s="56">
        <v>2017</v>
      </c>
      <c r="C133" s="52">
        <v>4.1399999999999997</v>
      </c>
      <c r="D133" s="50"/>
      <c r="E133" s="50"/>
      <c r="F133" s="50"/>
      <c r="G133" s="50"/>
      <c r="H133" s="50"/>
      <c r="I133" s="50"/>
      <c r="J133" s="50"/>
      <c r="K133" s="50"/>
      <c r="L133" s="50"/>
      <c r="M133" s="50"/>
      <c r="N133" s="48"/>
    </row>
    <row r="134" spans="1:14" x14ac:dyDescent="0.3">
      <c r="A134" s="57" t="s">
        <v>27</v>
      </c>
      <c r="B134" s="59">
        <v>2017</v>
      </c>
      <c r="C134" s="58">
        <v>50</v>
      </c>
      <c r="D134" s="50"/>
      <c r="E134" s="50"/>
      <c r="F134" s="50"/>
      <c r="G134" s="50"/>
      <c r="H134" s="50"/>
      <c r="I134" s="50"/>
      <c r="J134" s="50"/>
      <c r="K134" s="50"/>
      <c r="L134" s="50"/>
      <c r="M134" s="50"/>
      <c r="N134" s="48"/>
    </row>
    <row r="135" spans="1:14" x14ac:dyDescent="0.3">
      <c r="A135" s="55" t="s">
        <v>204</v>
      </c>
      <c r="B135" s="55">
        <v>2017</v>
      </c>
      <c r="C135" s="52">
        <v>11.84</v>
      </c>
      <c r="D135" s="50"/>
      <c r="E135" s="50"/>
      <c r="F135" s="50"/>
      <c r="G135" s="50"/>
      <c r="H135" s="50"/>
      <c r="I135" s="50"/>
      <c r="J135" s="50"/>
      <c r="K135" s="50"/>
      <c r="L135" s="50"/>
      <c r="M135" s="50"/>
      <c r="N135" s="48"/>
    </row>
    <row r="136" spans="1:14" x14ac:dyDescent="0.3">
      <c r="A136" s="55" t="s">
        <v>204</v>
      </c>
      <c r="B136" s="55">
        <v>2017</v>
      </c>
      <c r="C136" s="52">
        <v>4.3</v>
      </c>
      <c r="D136" s="50"/>
      <c r="E136" s="50"/>
      <c r="F136" s="50"/>
      <c r="G136" s="50"/>
      <c r="H136" s="50"/>
      <c r="I136" s="50"/>
      <c r="J136" s="50"/>
      <c r="K136" s="50"/>
      <c r="L136" s="50"/>
      <c r="M136" s="50"/>
      <c r="N136" s="48"/>
    </row>
    <row r="137" spans="1:14" x14ac:dyDescent="0.3">
      <c r="A137" s="55" t="s">
        <v>204</v>
      </c>
      <c r="B137" s="55">
        <v>2017</v>
      </c>
      <c r="C137" s="52">
        <v>41</v>
      </c>
      <c r="D137" s="50"/>
      <c r="E137" s="50"/>
      <c r="F137" s="50"/>
      <c r="G137" s="50"/>
      <c r="H137" s="50"/>
      <c r="I137" s="50"/>
      <c r="J137" s="50"/>
      <c r="K137" s="50"/>
      <c r="L137" s="50"/>
      <c r="M137" s="50"/>
      <c r="N137" s="48"/>
    </row>
    <row r="138" spans="1:14" x14ac:dyDescent="0.3">
      <c r="A138" s="55" t="s">
        <v>204</v>
      </c>
      <c r="B138" s="55">
        <v>2017</v>
      </c>
      <c r="C138" s="52">
        <v>41</v>
      </c>
      <c r="D138" s="50"/>
      <c r="E138" s="50"/>
      <c r="F138" s="50"/>
      <c r="G138" s="50"/>
      <c r="H138" s="50"/>
      <c r="I138" s="50"/>
      <c r="J138" s="50"/>
      <c r="K138" s="50"/>
      <c r="L138" s="50"/>
      <c r="M138" s="50"/>
      <c r="N138" s="48"/>
    </row>
    <row r="139" spans="1:14" x14ac:dyDescent="0.3">
      <c r="A139" s="55" t="s">
        <v>204</v>
      </c>
      <c r="B139" s="55">
        <v>2017</v>
      </c>
      <c r="C139" s="52">
        <v>1.1000000000000001</v>
      </c>
      <c r="D139" s="50"/>
      <c r="E139" s="50"/>
      <c r="F139" s="50"/>
      <c r="G139" s="50"/>
      <c r="H139" s="50"/>
      <c r="I139" s="50"/>
      <c r="J139" s="50"/>
      <c r="K139" s="50"/>
      <c r="L139" s="50"/>
      <c r="M139" s="50"/>
      <c r="N139" s="48"/>
    </row>
    <row r="140" spans="1:14" x14ac:dyDescent="0.3">
      <c r="A140" s="55" t="s">
        <v>293</v>
      </c>
      <c r="B140" s="55">
        <v>2017</v>
      </c>
      <c r="C140" s="52">
        <v>55.4</v>
      </c>
      <c r="D140" s="50"/>
      <c r="E140" s="50"/>
      <c r="F140" s="50"/>
      <c r="G140" s="50"/>
      <c r="H140" s="50"/>
      <c r="I140" s="50"/>
      <c r="J140" s="50"/>
      <c r="K140" s="50"/>
      <c r="L140" s="50"/>
      <c r="M140" s="50"/>
      <c r="N140" s="48"/>
    </row>
    <row r="141" spans="1:14" x14ac:dyDescent="0.3">
      <c r="A141" s="55" t="s">
        <v>293</v>
      </c>
      <c r="B141" s="55">
        <v>2017</v>
      </c>
      <c r="C141" s="52">
        <v>121.4</v>
      </c>
      <c r="D141" s="50"/>
      <c r="E141" s="50"/>
      <c r="F141" s="50"/>
      <c r="G141" s="50"/>
      <c r="H141" s="50"/>
      <c r="I141" s="50"/>
      <c r="J141" s="50"/>
      <c r="K141" s="50"/>
      <c r="L141" s="50"/>
      <c r="M141" s="50"/>
      <c r="N141" s="48"/>
    </row>
    <row r="142" spans="1:14" x14ac:dyDescent="0.3">
      <c r="A142" s="55" t="s">
        <v>364</v>
      </c>
      <c r="B142" s="55">
        <v>2017</v>
      </c>
      <c r="C142" s="52">
        <v>126</v>
      </c>
      <c r="D142" s="50"/>
      <c r="E142" s="50"/>
      <c r="F142" s="50"/>
      <c r="G142" s="50"/>
      <c r="H142" s="50"/>
      <c r="I142" s="50"/>
      <c r="J142" s="50"/>
      <c r="K142" s="50"/>
      <c r="L142" s="50"/>
      <c r="M142" s="50"/>
      <c r="N142" s="48"/>
    </row>
    <row r="143" spans="1:14" x14ac:dyDescent="0.3">
      <c r="A143" s="55" t="s">
        <v>364</v>
      </c>
      <c r="B143" s="55">
        <v>2017</v>
      </c>
      <c r="C143" s="52">
        <v>325.7</v>
      </c>
      <c r="D143" s="50"/>
      <c r="E143" s="50"/>
      <c r="F143" s="50"/>
      <c r="G143" s="50"/>
      <c r="H143" s="50"/>
      <c r="I143" s="50"/>
      <c r="J143" s="50"/>
      <c r="K143" s="50"/>
      <c r="L143" s="50"/>
      <c r="M143" s="50"/>
      <c r="N143" s="48"/>
    </row>
    <row r="144" spans="1:14" x14ac:dyDescent="0.3">
      <c r="A144" s="55" t="s">
        <v>364</v>
      </c>
      <c r="B144" s="55">
        <v>2017</v>
      </c>
      <c r="C144" s="52">
        <v>350</v>
      </c>
      <c r="D144" s="50"/>
      <c r="E144" s="50"/>
      <c r="F144" s="50"/>
      <c r="G144" s="50"/>
      <c r="H144" s="50"/>
      <c r="I144" s="50"/>
      <c r="J144" s="50"/>
      <c r="K144" s="50"/>
      <c r="L144" s="50"/>
      <c r="M144" s="50"/>
      <c r="N144" s="48"/>
    </row>
    <row r="145" spans="1:14" x14ac:dyDescent="0.3">
      <c r="A145" s="57" t="s">
        <v>364</v>
      </c>
      <c r="B145" s="57">
        <v>2017</v>
      </c>
      <c r="C145" s="58">
        <v>60</v>
      </c>
      <c r="D145" s="50"/>
      <c r="E145" s="50"/>
      <c r="F145" s="50"/>
      <c r="G145" s="50"/>
      <c r="H145" s="50"/>
      <c r="I145" s="50"/>
      <c r="J145" s="50"/>
      <c r="K145" s="50"/>
      <c r="L145" s="50"/>
      <c r="M145" s="50"/>
      <c r="N145" s="48"/>
    </row>
    <row r="146" spans="1:14" x14ac:dyDescent="0.3">
      <c r="A146" s="57" t="s">
        <v>364</v>
      </c>
      <c r="B146" s="59">
        <v>2017</v>
      </c>
      <c r="C146" s="58">
        <v>40</v>
      </c>
      <c r="D146" s="50"/>
      <c r="E146" s="50"/>
      <c r="F146" s="50"/>
      <c r="G146" s="50"/>
      <c r="H146" s="50"/>
      <c r="I146" s="50"/>
      <c r="J146" s="50"/>
      <c r="K146" s="50"/>
      <c r="L146" s="50"/>
      <c r="M146" s="50"/>
      <c r="N146" s="48"/>
    </row>
    <row r="147" spans="1:14" x14ac:dyDescent="0.3">
      <c r="A147" s="55" t="s">
        <v>467</v>
      </c>
      <c r="B147" s="55">
        <v>2017</v>
      </c>
      <c r="C147" s="52">
        <v>5.2</v>
      </c>
      <c r="D147" s="50"/>
      <c r="E147" s="50"/>
      <c r="F147" s="50"/>
      <c r="G147" s="50"/>
      <c r="H147" s="50"/>
      <c r="I147" s="50"/>
      <c r="J147" s="50"/>
      <c r="K147" s="50"/>
      <c r="L147" s="50"/>
      <c r="M147" s="50"/>
      <c r="N147" s="48"/>
    </row>
    <row r="148" spans="1:14" x14ac:dyDescent="0.3">
      <c r="A148" s="55" t="s">
        <v>467</v>
      </c>
      <c r="B148" s="55">
        <v>2017</v>
      </c>
      <c r="C148" s="52">
        <v>8.1</v>
      </c>
      <c r="D148" s="50"/>
      <c r="E148" s="50"/>
      <c r="F148" s="50"/>
      <c r="G148" s="50"/>
      <c r="H148" s="50"/>
      <c r="I148" s="50"/>
      <c r="J148" s="50"/>
      <c r="K148" s="50"/>
      <c r="L148" s="50"/>
      <c r="M148" s="50"/>
      <c r="N148" s="48"/>
    </row>
    <row r="149" spans="1:14" x14ac:dyDescent="0.3">
      <c r="A149" s="55" t="s">
        <v>467</v>
      </c>
      <c r="B149" s="55">
        <v>2017</v>
      </c>
      <c r="C149" s="52">
        <v>9.8000000000000007</v>
      </c>
      <c r="D149" s="50"/>
      <c r="E149" s="50"/>
      <c r="F149" s="50"/>
      <c r="G149" s="50"/>
      <c r="H149" s="50"/>
      <c r="I149" s="50"/>
      <c r="J149" s="50"/>
      <c r="K149" s="50"/>
      <c r="L149" s="50"/>
      <c r="M149" s="50"/>
      <c r="N149" s="48"/>
    </row>
    <row r="150" spans="1:14" x14ac:dyDescent="0.3">
      <c r="A150" s="55" t="s">
        <v>467</v>
      </c>
      <c r="B150" s="55">
        <v>2017</v>
      </c>
      <c r="C150" s="52">
        <v>12</v>
      </c>
      <c r="D150" s="50"/>
      <c r="E150" s="50"/>
      <c r="F150" s="50"/>
      <c r="G150" s="50"/>
      <c r="H150" s="50"/>
      <c r="I150" s="50"/>
      <c r="J150" s="50"/>
      <c r="K150" s="50"/>
      <c r="L150" s="50"/>
      <c r="M150" s="50"/>
      <c r="N150" s="48"/>
    </row>
    <row r="151" spans="1:14" x14ac:dyDescent="0.3">
      <c r="A151" s="55" t="s">
        <v>467</v>
      </c>
      <c r="B151" s="55">
        <v>2017</v>
      </c>
      <c r="C151" s="52">
        <v>13.1</v>
      </c>
      <c r="D151" s="50"/>
      <c r="E151" s="50"/>
      <c r="F151" s="50"/>
      <c r="G151" s="50"/>
      <c r="H151" s="50"/>
      <c r="I151" s="50"/>
      <c r="J151" s="50"/>
      <c r="K151" s="50"/>
      <c r="L151" s="50"/>
      <c r="M151" s="50"/>
      <c r="N151" s="48"/>
    </row>
    <row r="152" spans="1:14" x14ac:dyDescent="0.3">
      <c r="A152" s="55" t="s">
        <v>467</v>
      </c>
      <c r="B152" s="55">
        <v>2017</v>
      </c>
      <c r="C152" s="52">
        <v>15.4</v>
      </c>
      <c r="D152" s="50"/>
      <c r="E152" s="50"/>
      <c r="F152" s="50"/>
      <c r="G152" s="50"/>
      <c r="H152" s="50"/>
      <c r="I152" s="50"/>
      <c r="J152" s="50"/>
      <c r="K152" s="50"/>
      <c r="L152" s="50"/>
      <c r="M152" s="50"/>
      <c r="N152" s="48"/>
    </row>
    <row r="153" spans="1:14" x14ac:dyDescent="0.3">
      <c r="A153" s="55" t="s">
        <v>467</v>
      </c>
      <c r="B153" s="55">
        <v>2017</v>
      </c>
      <c r="C153" s="52">
        <v>21.7</v>
      </c>
      <c r="D153" s="50"/>
      <c r="E153" s="50"/>
      <c r="F153" s="50"/>
      <c r="G153" s="50"/>
      <c r="H153" s="50"/>
      <c r="I153" s="50"/>
      <c r="J153" s="50"/>
      <c r="K153" s="50"/>
      <c r="L153" s="50"/>
      <c r="M153" s="50"/>
      <c r="N153" s="48"/>
    </row>
    <row r="154" spans="1:14" x14ac:dyDescent="0.3">
      <c r="A154" s="55" t="s">
        <v>467</v>
      </c>
      <c r="B154" s="55">
        <v>2017</v>
      </c>
      <c r="C154" s="52">
        <v>25.8</v>
      </c>
      <c r="D154" s="50"/>
      <c r="E154" s="50"/>
      <c r="F154" s="50"/>
      <c r="G154" s="50"/>
      <c r="H154" s="50"/>
      <c r="I154" s="50"/>
      <c r="J154" s="50"/>
      <c r="K154" s="50"/>
      <c r="L154" s="50"/>
      <c r="M154" s="50"/>
      <c r="N154" s="48"/>
    </row>
    <row r="155" spans="1:14" x14ac:dyDescent="0.3">
      <c r="A155" s="55" t="s">
        <v>467</v>
      </c>
      <c r="B155" s="55">
        <v>2017</v>
      </c>
      <c r="C155" s="52">
        <v>29.1</v>
      </c>
      <c r="D155" s="50"/>
      <c r="E155" s="50"/>
      <c r="F155" s="50"/>
      <c r="G155" s="50"/>
      <c r="H155" s="50"/>
      <c r="I155" s="50"/>
      <c r="J155" s="50"/>
      <c r="K155" s="50"/>
      <c r="L155" s="50"/>
      <c r="M155" s="50"/>
      <c r="N155" s="48"/>
    </row>
    <row r="156" spans="1:14" x14ac:dyDescent="0.3">
      <c r="A156" s="55" t="s">
        <v>467</v>
      </c>
      <c r="B156" s="55">
        <v>2017</v>
      </c>
      <c r="C156" s="52">
        <v>55.8</v>
      </c>
      <c r="D156" s="50"/>
      <c r="E156" s="50"/>
      <c r="F156" s="50"/>
      <c r="G156" s="50"/>
      <c r="H156" s="50"/>
      <c r="I156" s="50"/>
      <c r="J156" s="50"/>
      <c r="K156" s="50"/>
      <c r="L156" s="50"/>
      <c r="M156" s="50"/>
      <c r="N156" s="48"/>
    </row>
    <row r="157" spans="1:14" x14ac:dyDescent="0.3">
      <c r="A157" s="57" t="s">
        <v>467</v>
      </c>
      <c r="B157" s="57">
        <v>2017</v>
      </c>
      <c r="C157" s="58">
        <v>627</v>
      </c>
      <c r="D157" s="50"/>
      <c r="E157" s="50"/>
      <c r="F157" s="50"/>
      <c r="G157" s="50"/>
      <c r="H157" s="50"/>
      <c r="I157" s="50"/>
      <c r="J157" s="50"/>
      <c r="K157" s="50"/>
      <c r="L157" s="50"/>
      <c r="M157" s="50"/>
      <c r="N157" s="48"/>
    </row>
    <row r="158" spans="1:14" x14ac:dyDescent="0.3">
      <c r="A158" s="57" t="s">
        <v>27</v>
      </c>
      <c r="B158" s="59">
        <v>2018</v>
      </c>
      <c r="C158" s="58">
        <v>80</v>
      </c>
      <c r="D158" s="50"/>
      <c r="E158" s="50"/>
      <c r="F158" s="50"/>
      <c r="G158" s="50"/>
      <c r="H158" s="50"/>
      <c r="I158" s="50"/>
      <c r="J158" s="50"/>
      <c r="K158" s="50"/>
      <c r="L158" s="50"/>
      <c r="M158" s="50"/>
      <c r="N158" s="48"/>
    </row>
    <row r="159" spans="1:14" x14ac:dyDescent="0.3">
      <c r="A159" s="57" t="s">
        <v>27</v>
      </c>
      <c r="B159" s="59">
        <v>2018</v>
      </c>
      <c r="C159" s="58">
        <v>42</v>
      </c>
      <c r="D159" s="50"/>
      <c r="E159" s="50"/>
      <c r="F159" s="50"/>
      <c r="G159" s="50"/>
      <c r="H159" s="50"/>
      <c r="I159" s="50"/>
      <c r="J159" s="50"/>
      <c r="K159" s="50"/>
      <c r="L159" s="50"/>
      <c r="M159" s="50"/>
      <c r="N159" s="48"/>
    </row>
    <row r="160" spans="1:14" x14ac:dyDescent="0.3">
      <c r="A160" s="57" t="s">
        <v>27</v>
      </c>
      <c r="B160" s="59">
        <v>2018</v>
      </c>
      <c r="C160" s="58">
        <v>52</v>
      </c>
      <c r="D160" s="50"/>
      <c r="E160" s="50"/>
      <c r="F160" s="50"/>
      <c r="G160" s="50"/>
      <c r="H160" s="50"/>
      <c r="I160" s="50"/>
      <c r="J160" s="50"/>
      <c r="K160" s="50"/>
      <c r="L160" s="50"/>
      <c r="M160" s="50"/>
      <c r="N160" s="48"/>
    </row>
    <row r="161" spans="1:14" x14ac:dyDescent="0.3">
      <c r="A161" s="51" t="s">
        <v>27</v>
      </c>
      <c r="B161" s="51">
        <v>2018</v>
      </c>
      <c r="C161" s="52">
        <v>179.35000000000002</v>
      </c>
      <c r="D161" s="50"/>
      <c r="E161" s="50"/>
      <c r="F161" s="50"/>
      <c r="G161" s="50"/>
      <c r="H161" s="50"/>
      <c r="I161" s="50"/>
      <c r="J161" s="50"/>
      <c r="K161" s="50"/>
      <c r="L161" s="50"/>
      <c r="M161" s="50"/>
      <c r="N161" s="48"/>
    </row>
    <row r="162" spans="1:14" x14ac:dyDescent="0.3">
      <c r="A162" s="51" t="s">
        <v>27</v>
      </c>
      <c r="B162" s="51">
        <v>2018</v>
      </c>
      <c r="C162" s="52">
        <v>36.450000000000003</v>
      </c>
      <c r="D162" s="50"/>
      <c r="E162" s="50"/>
      <c r="F162" s="50"/>
      <c r="G162" s="50"/>
      <c r="H162" s="50"/>
      <c r="I162" s="50"/>
      <c r="J162" s="50"/>
      <c r="K162" s="50"/>
      <c r="L162" s="50"/>
      <c r="M162" s="50"/>
      <c r="N162" s="48"/>
    </row>
    <row r="163" spans="1:14" x14ac:dyDescent="0.3">
      <c r="A163" s="51" t="s">
        <v>27</v>
      </c>
      <c r="B163" s="51">
        <v>2018</v>
      </c>
      <c r="C163" s="52">
        <v>39.769999999999996</v>
      </c>
      <c r="D163" s="50"/>
      <c r="E163" s="50"/>
      <c r="F163" s="50"/>
      <c r="G163" s="50"/>
      <c r="H163" s="50"/>
      <c r="I163" s="50"/>
      <c r="J163" s="50"/>
      <c r="K163" s="50"/>
      <c r="L163" s="50"/>
      <c r="M163" s="50"/>
      <c r="N163" s="48"/>
    </row>
    <row r="164" spans="1:14" x14ac:dyDescent="0.3">
      <c r="A164" s="51" t="s">
        <v>27</v>
      </c>
      <c r="B164" s="51">
        <v>2018</v>
      </c>
      <c r="C164" s="52">
        <v>89.64</v>
      </c>
      <c r="D164" s="50"/>
      <c r="E164" s="50"/>
      <c r="F164" s="50"/>
      <c r="G164" s="50"/>
      <c r="H164" s="50"/>
      <c r="I164" s="50"/>
      <c r="J164" s="50"/>
      <c r="K164" s="50"/>
      <c r="L164" s="50"/>
      <c r="M164" s="50"/>
      <c r="N164" s="48"/>
    </row>
    <row r="165" spans="1:14" x14ac:dyDescent="0.3">
      <c r="A165" s="51" t="s">
        <v>27</v>
      </c>
      <c r="B165" s="51">
        <v>2018</v>
      </c>
      <c r="C165" s="52">
        <v>105.30000000000001</v>
      </c>
      <c r="D165" s="50"/>
      <c r="E165" s="50"/>
      <c r="F165" s="50"/>
      <c r="G165" s="50"/>
      <c r="H165" s="50"/>
      <c r="I165" s="50"/>
      <c r="J165" s="50"/>
      <c r="K165" s="50"/>
      <c r="L165" s="50"/>
      <c r="M165" s="50"/>
      <c r="N165" s="48"/>
    </row>
    <row r="166" spans="1:14" x14ac:dyDescent="0.3">
      <c r="A166" s="56" t="s">
        <v>27</v>
      </c>
      <c r="B166" s="56">
        <v>2018</v>
      </c>
      <c r="C166" s="52">
        <v>69</v>
      </c>
      <c r="D166" s="50"/>
      <c r="E166" s="50"/>
      <c r="F166" s="50"/>
      <c r="G166" s="50"/>
      <c r="H166" s="50"/>
      <c r="I166" s="50"/>
      <c r="J166" s="50"/>
      <c r="K166" s="50"/>
      <c r="L166" s="50"/>
      <c r="M166" s="50"/>
      <c r="N166" s="48"/>
    </row>
    <row r="167" spans="1:14" x14ac:dyDescent="0.3">
      <c r="A167" s="57" t="s">
        <v>27</v>
      </c>
      <c r="B167" s="59">
        <v>2018</v>
      </c>
      <c r="C167" s="58">
        <v>60</v>
      </c>
      <c r="D167" s="50"/>
      <c r="E167" s="50"/>
      <c r="F167" s="50"/>
      <c r="G167" s="50"/>
      <c r="H167" s="50"/>
      <c r="I167" s="50"/>
      <c r="J167" s="50"/>
      <c r="K167" s="50"/>
      <c r="L167" s="50"/>
      <c r="M167" s="50"/>
      <c r="N167" s="48"/>
    </row>
    <row r="168" spans="1:14" x14ac:dyDescent="0.3">
      <c r="A168" s="57" t="s">
        <v>204</v>
      </c>
      <c r="B168" s="57">
        <v>2018</v>
      </c>
      <c r="C168" s="58">
        <v>5</v>
      </c>
      <c r="D168" s="50"/>
      <c r="E168" s="50"/>
      <c r="F168" s="50"/>
      <c r="G168" s="50"/>
      <c r="H168" s="50"/>
      <c r="I168" s="50"/>
      <c r="J168" s="50"/>
      <c r="K168" s="50"/>
      <c r="L168" s="50"/>
      <c r="M168" s="50"/>
      <c r="N168" s="48"/>
    </row>
    <row r="169" spans="1:14" x14ac:dyDescent="0.3">
      <c r="A169" s="55" t="s">
        <v>204</v>
      </c>
      <c r="B169" s="55">
        <v>2018</v>
      </c>
      <c r="C169" s="52">
        <v>3</v>
      </c>
      <c r="D169" s="50"/>
      <c r="E169" s="50"/>
      <c r="F169" s="50"/>
      <c r="G169" s="50"/>
      <c r="H169" s="50"/>
      <c r="I169" s="50"/>
      <c r="J169" s="50"/>
      <c r="K169" s="50"/>
      <c r="L169" s="50"/>
      <c r="M169" s="50"/>
      <c r="N169" s="48"/>
    </row>
    <row r="170" spans="1:14" x14ac:dyDescent="0.3">
      <c r="A170" s="55" t="s">
        <v>293</v>
      </c>
      <c r="B170" s="55">
        <v>2018</v>
      </c>
      <c r="C170" s="52">
        <v>0.5</v>
      </c>
      <c r="D170" s="50"/>
      <c r="E170" s="50"/>
      <c r="F170" s="50"/>
      <c r="G170" s="50"/>
      <c r="H170" s="50"/>
      <c r="I170" s="50"/>
      <c r="J170" s="50"/>
      <c r="K170" s="50"/>
      <c r="L170" s="50"/>
      <c r="M170" s="50"/>
      <c r="N170" s="48"/>
    </row>
    <row r="171" spans="1:14" x14ac:dyDescent="0.3">
      <c r="A171" s="57" t="s">
        <v>293</v>
      </c>
      <c r="B171" s="59">
        <v>2018</v>
      </c>
      <c r="C171" s="59">
        <v>14.6</v>
      </c>
      <c r="D171" s="50"/>
      <c r="E171" s="50"/>
      <c r="F171" s="50"/>
      <c r="G171" s="50"/>
      <c r="H171" s="50"/>
      <c r="I171" s="50"/>
      <c r="J171" s="50"/>
      <c r="K171" s="50"/>
      <c r="L171" s="50"/>
      <c r="M171" s="50"/>
      <c r="N171" s="48"/>
    </row>
    <row r="172" spans="1:14" x14ac:dyDescent="0.3">
      <c r="A172" s="57" t="s">
        <v>293</v>
      </c>
      <c r="B172" s="59">
        <v>2018</v>
      </c>
      <c r="C172" s="59">
        <v>12.5</v>
      </c>
      <c r="D172" s="50"/>
      <c r="E172" s="50"/>
      <c r="F172" s="50"/>
      <c r="G172" s="50"/>
      <c r="H172" s="50"/>
      <c r="I172" s="50"/>
      <c r="J172" s="50"/>
      <c r="K172" s="50"/>
      <c r="L172" s="50"/>
      <c r="M172" s="50"/>
      <c r="N172" s="48"/>
    </row>
    <row r="173" spans="1:14" x14ac:dyDescent="0.3">
      <c r="A173" s="55" t="s">
        <v>364</v>
      </c>
      <c r="B173" s="55">
        <v>2018</v>
      </c>
      <c r="C173" s="52">
        <v>40</v>
      </c>
      <c r="D173" s="50"/>
      <c r="E173" s="50"/>
      <c r="F173" s="50"/>
      <c r="G173" s="50"/>
      <c r="H173" s="50"/>
      <c r="I173" s="50"/>
      <c r="J173" s="50"/>
      <c r="K173" s="50"/>
      <c r="L173" s="50"/>
      <c r="M173" s="50"/>
      <c r="N173" s="48"/>
    </row>
    <row r="174" spans="1:14" x14ac:dyDescent="0.3">
      <c r="A174" s="55" t="s">
        <v>364</v>
      </c>
      <c r="B174" s="55">
        <v>2018</v>
      </c>
      <c r="C174" s="52">
        <v>3.2189999999999999</v>
      </c>
      <c r="D174" s="50"/>
      <c r="E174" s="50"/>
      <c r="F174" s="50"/>
      <c r="G174" s="50"/>
      <c r="H174" s="50"/>
      <c r="I174" s="50"/>
      <c r="J174" s="50"/>
      <c r="K174" s="50"/>
      <c r="L174" s="50"/>
      <c r="M174" s="50"/>
      <c r="N174" s="48"/>
    </row>
    <row r="175" spans="1:14" x14ac:dyDescent="0.3">
      <c r="A175" s="57" t="s">
        <v>364</v>
      </c>
      <c r="B175" s="57">
        <v>2018</v>
      </c>
      <c r="C175" s="58">
        <v>40</v>
      </c>
      <c r="D175" s="50"/>
      <c r="E175" s="50"/>
      <c r="F175" s="50"/>
      <c r="G175" s="50"/>
      <c r="H175" s="50"/>
      <c r="I175" s="50"/>
      <c r="J175" s="50"/>
      <c r="K175" s="50"/>
      <c r="L175" s="50"/>
      <c r="M175" s="50"/>
      <c r="N175" s="48"/>
    </row>
    <row r="176" spans="1:14" x14ac:dyDescent="0.3">
      <c r="A176" s="55" t="s">
        <v>446</v>
      </c>
      <c r="B176" s="55">
        <v>2018</v>
      </c>
      <c r="C176" s="52">
        <v>675</v>
      </c>
      <c r="D176" s="50"/>
      <c r="E176" s="50"/>
      <c r="F176" s="50"/>
      <c r="G176" s="50"/>
      <c r="H176" s="50"/>
      <c r="I176" s="50"/>
      <c r="J176" s="50"/>
      <c r="K176" s="50"/>
      <c r="L176" s="50"/>
      <c r="M176" s="50"/>
      <c r="N176" s="48"/>
    </row>
    <row r="177" spans="1:14" x14ac:dyDescent="0.3">
      <c r="A177" s="55" t="s">
        <v>467</v>
      </c>
      <c r="B177" s="55">
        <v>2018</v>
      </c>
      <c r="C177" s="52">
        <v>50</v>
      </c>
      <c r="D177" s="50"/>
      <c r="E177" s="50"/>
      <c r="F177" s="50"/>
      <c r="G177" s="50"/>
      <c r="H177" s="50"/>
      <c r="I177" s="50"/>
      <c r="J177" s="50"/>
      <c r="K177" s="50"/>
      <c r="L177" s="50"/>
      <c r="M177" s="50"/>
      <c r="N177" s="48"/>
    </row>
    <row r="178" spans="1:14" x14ac:dyDescent="0.3">
      <c r="A178" s="55" t="s">
        <v>467</v>
      </c>
      <c r="B178" s="55">
        <v>2018</v>
      </c>
      <c r="C178" s="52">
        <v>100</v>
      </c>
      <c r="D178" s="50"/>
      <c r="E178" s="50"/>
      <c r="F178" s="50"/>
      <c r="G178" s="50"/>
      <c r="H178" s="50"/>
      <c r="I178" s="50"/>
      <c r="J178" s="50"/>
      <c r="K178" s="50"/>
      <c r="L178" s="50"/>
      <c r="M178" s="50"/>
      <c r="N178" s="48"/>
    </row>
    <row r="179" spans="1:14" x14ac:dyDescent="0.3">
      <c r="A179" s="55" t="s">
        <v>467</v>
      </c>
      <c r="B179" s="55">
        <v>2018</v>
      </c>
      <c r="C179" s="52">
        <v>140</v>
      </c>
      <c r="D179" s="50"/>
      <c r="E179" s="50"/>
      <c r="F179" s="50"/>
      <c r="G179" s="50"/>
      <c r="H179" s="50"/>
      <c r="I179" s="50"/>
      <c r="J179" s="50"/>
      <c r="K179" s="50"/>
      <c r="L179" s="50"/>
      <c r="M179" s="50"/>
      <c r="N179" s="48"/>
    </row>
    <row r="180" spans="1:14" x14ac:dyDescent="0.3">
      <c r="A180" s="55" t="s">
        <v>467</v>
      </c>
      <c r="B180" s="55">
        <v>2018</v>
      </c>
      <c r="C180" s="52">
        <v>200</v>
      </c>
      <c r="D180" s="50"/>
      <c r="E180" s="50"/>
      <c r="F180" s="50"/>
      <c r="G180" s="50"/>
      <c r="H180" s="50"/>
      <c r="I180" s="50"/>
      <c r="J180" s="50"/>
      <c r="K180" s="50"/>
      <c r="L180" s="50"/>
      <c r="M180" s="50"/>
      <c r="N180" s="48"/>
    </row>
    <row r="181" spans="1:14" x14ac:dyDescent="0.3">
      <c r="A181" s="55" t="s">
        <v>467</v>
      </c>
      <c r="B181" s="55">
        <v>2018</v>
      </c>
      <c r="C181" s="52">
        <v>324.2</v>
      </c>
      <c r="D181" s="50"/>
      <c r="E181" s="50"/>
      <c r="F181" s="50"/>
      <c r="G181" s="50"/>
      <c r="H181" s="50"/>
      <c r="I181" s="50"/>
      <c r="J181" s="50"/>
      <c r="K181" s="50"/>
      <c r="L181" s="50"/>
      <c r="M181" s="50"/>
      <c r="N181" s="48"/>
    </row>
    <row r="182" spans="1:14" x14ac:dyDescent="0.3">
      <c r="A182" s="55" t="s">
        <v>467</v>
      </c>
      <c r="B182" s="55">
        <v>2018</v>
      </c>
      <c r="C182" s="52">
        <v>332</v>
      </c>
      <c r="D182" s="50"/>
      <c r="E182" s="50"/>
      <c r="F182" s="50"/>
      <c r="G182" s="50"/>
      <c r="H182" s="50"/>
      <c r="I182" s="50"/>
      <c r="J182" s="50"/>
      <c r="K182" s="50"/>
      <c r="L182" s="50"/>
      <c r="M182" s="50"/>
      <c r="N182" s="48"/>
    </row>
    <row r="183" spans="1:14" x14ac:dyDescent="0.3">
      <c r="A183" s="55" t="s">
        <v>467</v>
      </c>
      <c r="B183" s="55">
        <v>2018</v>
      </c>
      <c r="C183" s="52">
        <v>9.3000000000000007</v>
      </c>
      <c r="D183" s="50"/>
      <c r="E183" s="50"/>
      <c r="F183" s="50"/>
      <c r="G183" s="50"/>
      <c r="H183" s="50"/>
      <c r="I183" s="50"/>
      <c r="J183" s="50"/>
      <c r="K183" s="50"/>
      <c r="L183" s="50"/>
      <c r="M183" s="50"/>
      <c r="N183" s="48"/>
    </row>
    <row r="184" spans="1:14" x14ac:dyDescent="0.3">
      <c r="A184" s="57" t="s">
        <v>467</v>
      </c>
      <c r="B184" s="57">
        <v>2018</v>
      </c>
      <c r="C184" s="58">
        <v>324.2</v>
      </c>
      <c r="D184" s="50"/>
      <c r="E184" s="50"/>
      <c r="F184" s="50"/>
      <c r="G184" s="50"/>
      <c r="H184" s="50"/>
      <c r="I184" s="50"/>
      <c r="J184" s="50"/>
      <c r="K184" s="50"/>
      <c r="L184" s="50"/>
      <c r="M184" s="50"/>
      <c r="N184" s="48"/>
    </row>
    <row r="185" spans="1:14" x14ac:dyDescent="0.3">
      <c r="A185" s="57" t="s">
        <v>467</v>
      </c>
      <c r="B185" s="57">
        <v>2018</v>
      </c>
      <c r="C185" s="58">
        <v>200</v>
      </c>
      <c r="D185" s="50"/>
      <c r="E185" s="50"/>
      <c r="F185" s="50"/>
      <c r="G185" s="50"/>
      <c r="H185" s="50"/>
      <c r="I185" s="50"/>
      <c r="J185" s="50"/>
      <c r="K185" s="50"/>
      <c r="L185" s="50"/>
      <c r="M185" s="50"/>
      <c r="N185" s="48"/>
    </row>
    <row r="186" spans="1:14" x14ac:dyDescent="0.3">
      <c r="A186" s="57" t="s">
        <v>467</v>
      </c>
      <c r="B186" s="57">
        <v>2018</v>
      </c>
      <c r="C186" s="58">
        <v>240</v>
      </c>
      <c r="D186" s="50"/>
      <c r="E186" s="50"/>
      <c r="F186" s="50"/>
      <c r="G186" s="50"/>
      <c r="H186" s="50"/>
      <c r="I186" s="50"/>
      <c r="J186" s="50"/>
      <c r="K186" s="50"/>
      <c r="L186" s="50"/>
      <c r="M186" s="50"/>
      <c r="N186" s="48"/>
    </row>
    <row r="187" spans="1:14" x14ac:dyDescent="0.3">
      <c r="A187" s="57" t="s">
        <v>467</v>
      </c>
      <c r="B187" s="57">
        <v>2018</v>
      </c>
      <c r="C187" s="58">
        <v>82.5</v>
      </c>
      <c r="D187" s="50"/>
      <c r="E187" s="50"/>
      <c r="F187" s="50"/>
      <c r="G187" s="50"/>
      <c r="H187" s="50"/>
      <c r="I187" s="50"/>
      <c r="J187" s="50"/>
      <c r="K187" s="50"/>
      <c r="L187" s="50"/>
      <c r="M187" s="50"/>
      <c r="N187" s="48"/>
    </row>
    <row r="188" spans="1:14" x14ac:dyDescent="0.3">
      <c r="A188" s="51" t="s">
        <v>27</v>
      </c>
      <c r="B188" s="51">
        <v>2019</v>
      </c>
      <c r="C188" s="52">
        <v>80.81</v>
      </c>
      <c r="D188" s="50"/>
      <c r="E188" s="50"/>
      <c r="F188" s="50"/>
      <c r="G188" s="50"/>
      <c r="H188" s="50"/>
      <c r="I188" s="50"/>
      <c r="J188" s="50"/>
      <c r="K188" s="50"/>
      <c r="L188" s="50"/>
      <c r="M188" s="50"/>
      <c r="N188" s="48"/>
    </row>
    <row r="189" spans="1:14" x14ac:dyDescent="0.3">
      <c r="A189" s="51" t="s">
        <v>27</v>
      </c>
      <c r="B189" s="51">
        <v>2019</v>
      </c>
      <c r="C189" s="52">
        <v>89.81</v>
      </c>
      <c r="D189" s="50"/>
      <c r="E189" s="50"/>
      <c r="F189" s="50"/>
      <c r="G189" s="50"/>
      <c r="H189" s="50"/>
      <c r="I189" s="50"/>
      <c r="J189" s="50"/>
      <c r="K189" s="50"/>
      <c r="L189" s="50"/>
      <c r="M189" s="50"/>
      <c r="N189" s="48"/>
    </row>
    <row r="190" spans="1:14" x14ac:dyDescent="0.3">
      <c r="A190" s="57" t="s">
        <v>27</v>
      </c>
      <c r="B190" s="59">
        <v>2019</v>
      </c>
      <c r="C190" s="58">
        <v>43.4</v>
      </c>
      <c r="D190" s="50"/>
      <c r="E190" s="50"/>
      <c r="F190" s="50"/>
      <c r="G190" s="50"/>
      <c r="H190" s="50"/>
      <c r="I190" s="50"/>
      <c r="J190" s="50"/>
      <c r="K190" s="50"/>
      <c r="L190" s="50"/>
      <c r="M190" s="50"/>
      <c r="N190" s="48"/>
    </row>
    <row r="191" spans="1:14" x14ac:dyDescent="0.3">
      <c r="A191" s="57" t="s">
        <v>27</v>
      </c>
      <c r="B191" s="59">
        <v>2019</v>
      </c>
      <c r="C191" s="58">
        <v>30</v>
      </c>
      <c r="D191" s="50"/>
      <c r="E191" s="50"/>
      <c r="F191" s="50"/>
      <c r="G191" s="50"/>
      <c r="H191" s="50"/>
      <c r="I191" s="50"/>
      <c r="J191" s="50"/>
      <c r="K191" s="50"/>
      <c r="L191" s="50"/>
      <c r="M191" s="50"/>
      <c r="N191" s="48"/>
    </row>
    <row r="192" spans="1:14" x14ac:dyDescent="0.3">
      <c r="A192" s="56" t="s">
        <v>27</v>
      </c>
      <c r="B192" s="56">
        <v>2019</v>
      </c>
      <c r="C192" s="52">
        <v>0.22500000000000001</v>
      </c>
      <c r="D192" s="50"/>
      <c r="E192" s="50"/>
      <c r="F192" s="50"/>
      <c r="G192" s="50"/>
      <c r="H192" s="50"/>
      <c r="I192" s="50"/>
      <c r="J192" s="50"/>
      <c r="K192" s="50"/>
      <c r="L192" s="50"/>
      <c r="M192" s="50"/>
      <c r="N192" s="48"/>
    </row>
    <row r="193" spans="1:14" x14ac:dyDescent="0.3">
      <c r="A193" s="51" t="s">
        <v>27</v>
      </c>
      <c r="B193" s="51">
        <v>2019</v>
      </c>
      <c r="C193" s="52">
        <v>41.6</v>
      </c>
      <c r="D193" s="50"/>
      <c r="E193" s="50"/>
      <c r="F193" s="50"/>
      <c r="G193" s="50"/>
      <c r="H193" s="50"/>
      <c r="I193" s="50"/>
      <c r="J193" s="50"/>
      <c r="K193" s="50"/>
      <c r="L193" s="50"/>
      <c r="M193" s="50"/>
      <c r="N193" s="48"/>
    </row>
    <row r="194" spans="1:14" x14ac:dyDescent="0.3">
      <c r="A194" s="56" t="s">
        <v>27</v>
      </c>
      <c r="B194" s="56">
        <v>2019</v>
      </c>
      <c r="C194" s="52">
        <v>15.31</v>
      </c>
      <c r="D194" s="50"/>
      <c r="E194" s="50"/>
      <c r="F194" s="50"/>
      <c r="G194" s="50"/>
      <c r="H194" s="50"/>
      <c r="I194" s="50"/>
      <c r="J194" s="50"/>
      <c r="K194" s="50"/>
      <c r="L194" s="50"/>
      <c r="M194" s="50"/>
      <c r="N194" s="48"/>
    </row>
    <row r="195" spans="1:14" x14ac:dyDescent="0.3">
      <c r="A195" s="51" t="s">
        <v>27</v>
      </c>
      <c r="B195" s="51">
        <v>2019</v>
      </c>
      <c r="C195" s="52">
        <v>10</v>
      </c>
      <c r="D195" s="50"/>
      <c r="E195" s="50"/>
      <c r="F195" s="50"/>
      <c r="G195" s="50"/>
      <c r="H195" s="50"/>
      <c r="I195" s="50"/>
      <c r="J195" s="50"/>
      <c r="K195" s="50"/>
      <c r="L195" s="50"/>
      <c r="M195" s="50"/>
      <c r="N195" s="48"/>
    </row>
    <row r="196" spans="1:14" x14ac:dyDescent="0.3">
      <c r="A196" s="51" t="s">
        <v>27</v>
      </c>
      <c r="B196" s="51">
        <v>2019</v>
      </c>
      <c r="C196" s="52">
        <v>22.5</v>
      </c>
      <c r="D196" s="50"/>
      <c r="E196" s="50"/>
      <c r="F196" s="50"/>
      <c r="G196" s="50"/>
      <c r="H196" s="50"/>
      <c r="I196" s="50"/>
      <c r="J196" s="50"/>
      <c r="K196" s="50"/>
      <c r="L196" s="50"/>
      <c r="M196" s="50"/>
      <c r="N196" s="48"/>
    </row>
    <row r="197" spans="1:14" x14ac:dyDescent="0.3">
      <c r="A197" s="51" t="s">
        <v>27</v>
      </c>
      <c r="B197" s="51">
        <v>2019</v>
      </c>
      <c r="C197" s="52">
        <v>50</v>
      </c>
      <c r="D197" s="50"/>
      <c r="E197" s="50"/>
      <c r="F197" s="50"/>
      <c r="G197" s="50"/>
      <c r="H197" s="50"/>
      <c r="I197" s="50"/>
      <c r="J197" s="50"/>
      <c r="K197" s="50"/>
      <c r="L197" s="50"/>
      <c r="M197" s="50"/>
      <c r="N197" s="48"/>
    </row>
    <row r="198" spans="1:14" x14ac:dyDescent="0.3">
      <c r="A198" s="57" t="s">
        <v>27</v>
      </c>
      <c r="B198" s="59">
        <v>2019</v>
      </c>
      <c r="C198" s="58">
        <v>66.5</v>
      </c>
      <c r="D198" s="50"/>
      <c r="E198" s="50"/>
      <c r="F198" s="50"/>
      <c r="G198" s="50"/>
      <c r="H198" s="50"/>
      <c r="I198" s="50"/>
      <c r="J198" s="50"/>
      <c r="K198" s="50"/>
      <c r="L198" s="50"/>
      <c r="M198" s="50"/>
      <c r="N198" s="48"/>
    </row>
    <row r="199" spans="1:14" x14ac:dyDescent="0.3">
      <c r="A199" s="57" t="s">
        <v>27</v>
      </c>
      <c r="B199" s="59">
        <v>2019</v>
      </c>
      <c r="C199" s="58">
        <v>56.8</v>
      </c>
      <c r="D199" s="50"/>
      <c r="E199" s="50"/>
      <c r="F199" s="50"/>
      <c r="G199" s="50"/>
      <c r="H199" s="50"/>
      <c r="I199" s="50"/>
      <c r="J199" s="50"/>
      <c r="K199" s="50"/>
      <c r="L199" s="50"/>
      <c r="M199" s="50"/>
      <c r="N199" s="48"/>
    </row>
    <row r="200" spans="1:14" x14ac:dyDescent="0.3">
      <c r="A200" s="57" t="s">
        <v>27</v>
      </c>
      <c r="B200" s="57">
        <v>2019</v>
      </c>
      <c r="C200" s="58">
        <v>46.7</v>
      </c>
      <c r="D200" s="50"/>
      <c r="E200" s="50"/>
      <c r="F200" s="50"/>
      <c r="G200" s="50"/>
      <c r="H200" s="50"/>
      <c r="I200" s="50"/>
      <c r="J200" s="50"/>
      <c r="K200" s="50"/>
      <c r="L200" s="50"/>
      <c r="M200" s="50"/>
      <c r="N200" s="48"/>
    </row>
    <row r="201" spans="1:14" x14ac:dyDescent="0.3">
      <c r="A201" s="57" t="s">
        <v>27</v>
      </c>
      <c r="B201" s="59">
        <v>2019</v>
      </c>
      <c r="C201" s="58">
        <v>55.6</v>
      </c>
      <c r="D201" s="50"/>
      <c r="E201" s="50"/>
      <c r="F201" s="50"/>
      <c r="G201" s="50"/>
      <c r="H201" s="50"/>
      <c r="I201" s="50"/>
      <c r="J201" s="50"/>
      <c r="K201" s="50"/>
      <c r="L201" s="50"/>
      <c r="M201" s="50"/>
      <c r="N201" s="48"/>
    </row>
    <row r="202" spans="1:14" x14ac:dyDescent="0.3">
      <c r="A202" s="55" t="s">
        <v>204</v>
      </c>
      <c r="B202" s="55">
        <v>2019</v>
      </c>
      <c r="C202" s="52">
        <v>115</v>
      </c>
      <c r="D202" s="50"/>
      <c r="E202" s="50"/>
      <c r="F202" s="50"/>
      <c r="G202" s="50"/>
      <c r="H202" s="50"/>
      <c r="I202" s="50"/>
      <c r="J202" s="50"/>
      <c r="K202" s="50"/>
      <c r="L202" s="50"/>
      <c r="M202" s="50"/>
      <c r="N202" s="48"/>
    </row>
    <row r="203" spans="1:14" x14ac:dyDescent="0.3">
      <c r="A203" s="55" t="s">
        <v>204</v>
      </c>
      <c r="B203" s="55">
        <v>2019</v>
      </c>
      <c r="C203" s="52">
        <v>0</v>
      </c>
      <c r="D203" s="50"/>
      <c r="E203" s="50"/>
      <c r="F203" s="50"/>
      <c r="G203" s="50"/>
      <c r="H203" s="50"/>
      <c r="I203" s="50"/>
      <c r="J203" s="50"/>
      <c r="K203" s="50"/>
      <c r="L203" s="50"/>
      <c r="M203" s="50"/>
      <c r="N203" s="48"/>
    </row>
    <row r="204" spans="1:14" x14ac:dyDescent="0.3">
      <c r="A204" s="55" t="s">
        <v>293</v>
      </c>
      <c r="B204" s="55">
        <v>2019</v>
      </c>
      <c r="C204" s="52">
        <v>18.7</v>
      </c>
      <c r="D204" s="50"/>
      <c r="E204" s="50"/>
      <c r="F204" s="50"/>
      <c r="G204" s="50"/>
      <c r="H204" s="50"/>
      <c r="I204" s="50"/>
      <c r="J204" s="50"/>
      <c r="K204" s="50"/>
      <c r="L204" s="50"/>
      <c r="M204" s="50"/>
      <c r="N204" s="48"/>
    </row>
    <row r="205" spans="1:14" x14ac:dyDescent="0.3">
      <c r="A205" s="55" t="s">
        <v>293</v>
      </c>
      <c r="B205" s="55">
        <v>2019</v>
      </c>
      <c r="C205" s="52">
        <v>1.5</v>
      </c>
      <c r="D205" s="50"/>
      <c r="E205" s="50"/>
      <c r="F205" s="50"/>
      <c r="G205" s="50"/>
      <c r="H205" s="50"/>
      <c r="I205" s="50"/>
      <c r="J205" s="50"/>
      <c r="K205" s="50"/>
      <c r="L205" s="50"/>
      <c r="M205" s="50"/>
      <c r="N205" s="48"/>
    </row>
    <row r="206" spans="1:14" x14ac:dyDescent="0.3">
      <c r="A206" s="55" t="s">
        <v>293</v>
      </c>
      <c r="B206" s="55">
        <v>2019</v>
      </c>
      <c r="C206" s="52">
        <v>12</v>
      </c>
      <c r="D206" s="50"/>
      <c r="E206" s="50"/>
      <c r="F206" s="50"/>
      <c r="G206" s="50"/>
      <c r="H206" s="50"/>
      <c r="I206" s="50"/>
      <c r="J206" s="50"/>
      <c r="K206" s="50"/>
      <c r="L206" s="50"/>
      <c r="M206" s="50"/>
      <c r="N206" s="48"/>
    </row>
    <row r="207" spans="1:14" x14ac:dyDescent="0.3">
      <c r="A207" s="55" t="s">
        <v>293</v>
      </c>
      <c r="B207" s="55">
        <v>2019</v>
      </c>
      <c r="C207" s="52">
        <v>15</v>
      </c>
      <c r="D207" s="50"/>
      <c r="E207" s="50"/>
      <c r="F207" s="50"/>
      <c r="G207" s="50"/>
      <c r="H207" s="50"/>
      <c r="I207" s="50"/>
      <c r="J207" s="50"/>
      <c r="K207" s="50"/>
      <c r="L207" s="50"/>
      <c r="M207" s="50"/>
      <c r="N207" s="48"/>
    </row>
    <row r="208" spans="1:14" x14ac:dyDescent="0.3">
      <c r="A208" s="55" t="s">
        <v>364</v>
      </c>
      <c r="B208" s="55">
        <v>2019</v>
      </c>
      <c r="C208" s="52">
        <v>0.5</v>
      </c>
      <c r="D208" s="50"/>
      <c r="E208" s="50"/>
      <c r="F208" s="50"/>
      <c r="G208" s="50"/>
      <c r="H208" s="50"/>
      <c r="I208" s="50"/>
      <c r="J208" s="50"/>
      <c r="K208" s="50"/>
      <c r="L208" s="50"/>
      <c r="M208" s="50"/>
      <c r="N208" s="48"/>
    </row>
    <row r="209" spans="1:14" x14ac:dyDescent="0.3">
      <c r="A209" s="55" t="s">
        <v>364</v>
      </c>
      <c r="B209" s="55">
        <v>2019</v>
      </c>
      <c r="C209" s="52">
        <v>31.7</v>
      </c>
      <c r="D209" s="50"/>
      <c r="E209" s="50"/>
      <c r="F209" s="50"/>
      <c r="G209" s="50"/>
      <c r="H209" s="50"/>
      <c r="I209" s="50"/>
      <c r="J209" s="50"/>
      <c r="K209" s="50"/>
      <c r="L209" s="50"/>
      <c r="M209" s="50"/>
      <c r="N209" s="48"/>
    </row>
    <row r="210" spans="1:14" x14ac:dyDescent="0.3">
      <c r="A210" s="55" t="s">
        <v>364</v>
      </c>
      <c r="B210" s="55">
        <v>2019</v>
      </c>
      <c r="C210" s="52">
        <v>31.7</v>
      </c>
      <c r="D210" s="50"/>
      <c r="E210" s="50"/>
      <c r="F210" s="50"/>
      <c r="G210" s="50"/>
      <c r="H210" s="50"/>
      <c r="I210" s="50"/>
      <c r="J210" s="50"/>
      <c r="K210" s="50"/>
      <c r="L210" s="50"/>
      <c r="M210" s="50"/>
      <c r="N210" s="48"/>
    </row>
    <row r="211" spans="1:14" x14ac:dyDescent="0.3">
      <c r="A211" s="57" t="s">
        <v>364</v>
      </c>
      <c r="B211" s="59">
        <v>2019</v>
      </c>
      <c r="C211" s="58">
        <v>25</v>
      </c>
      <c r="D211" s="50"/>
      <c r="E211" s="50"/>
      <c r="F211" s="50"/>
      <c r="G211" s="50"/>
      <c r="H211" s="50"/>
      <c r="I211" s="50"/>
      <c r="J211" s="50"/>
      <c r="K211" s="50"/>
      <c r="L211" s="50"/>
      <c r="M211" s="50"/>
      <c r="N211" s="48"/>
    </row>
    <row r="212" spans="1:14" x14ac:dyDescent="0.3">
      <c r="A212" s="57" t="s">
        <v>364</v>
      </c>
      <c r="B212" s="59">
        <v>2019</v>
      </c>
      <c r="C212" s="58">
        <v>36</v>
      </c>
      <c r="D212" s="50"/>
      <c r="E212" s="50"/>
      <c r="F212" s="50"/>
      <c r="G212" s="50"/>
      <c r="H212" s="50"/>
      <c r="I212" s="50"/>
      <c r="J212" s="50"/>
      <c r="K212" s="50"/>
      <c r="L212" s="50"/>
      <c r="M212" s="50"/>
      <c r="N212" s="48"/>
    </row>
    <row r="213" spans="1:14" x14ac:dyDescent="0.3">
      <c r="A213" s="55" t="s">
        <v>467</v>
      </c>
      <c r="B213" s="55">
        <v>2019</v>
      </c>
      <c r="C213" s="52">
        <v>0.22500000000000001</v>
      </c>
      <c r="D213" s="50"/>
      <c r="E213" s="50"/>
      <c r="F213" s="50"/>
      <c r="G213" s="50"/>
      <c r="H213" s="50"/>
      <c r="I213" s="50"/>
      <c r="J213" s="50"/>
      <c r="K213" s="50"/>
      <c r="L213" s="50"/>
      <c r="M213" s="50"/>
      <c r="N213" s="48"/>
    </row>
    <row r="214" spans="1:14" x14ac:dyDescent="0.3">
      <c r="A214" s="55" t="s">
        <v>467</v>
      </c>
      <c r="B214" s="55">
        <v>2019</v>
      </c>
      <c r="C214" s="52">
        <v>22</v>
      </c>
      <c r="D214" s="50"/>
      <c r="E214" s="50"/>
      <c r="F214" s="50"/>
      <c r="G214" s="50"/>
      <c r="H214" s="50"/>
      <c r="I214" s="50"/>
      <c r="J214" s="50"/>
      <c r="K214" s="50"/>
      <c r="L214" s="50"/>
      <c r="M214" s="50"/>
      <c r="N214" s="48"/>
    </row>
    <row r="215" spans="1:14" x14ac:dyDescent="0.3">
      <c r="A215" s="55" t="s">
        <v>467</v>
      </c>
      <c r="B215" s="55">
        <v>2019</v>
      </c>
      <c r="C215" s="52">
        <v>25</v>
      </c>
      <c r="D215" s="50"/>
      <c r="E215" s="50"/>
      <c r="F215" s="50"/>
      <c r="G215" s="50"/>
      <c r="H215" s="50"/>
      <c r="I215" s="50"/>
      <c r="J215" s="50"/>
      <c r="K215" s="50"/>
      <c r="L215" s="50"/>
      <c r="M215" s="50"/>
      <c r="N215" s="48"/>
    </row>
    <row r="216" spans="1:14" x14ac:dyDescent="0.3">
      <c r="A216" s="55" t="s">
        <v>467</v>
      </c>
      <c r="B216" s="55">
        <v>2019</v>
      </c>
      <c r="C216" s="52">
        <v>36</v>
      </c>
      <c r="D216" s="50"/>
      <c r="E216" s="50"/>
      <c r="F216" s="50"/>
      <c r="G216" s="50"/>
      <c r="H216" s="50"/>
      <c r="I216" s="50"/>
      <c r="J216" s="50"/>
      <c r="K216" s="50"/>
      <c r="L216" s="50"/>
      <c r="M216" s="50"/>
      <c r="N216" s="48"/>
    </row>
    <row r="217" spans="1:14" x14ac:dyDescent="0.3">
      <c r="A217" s="55" t="s">
        <v>467</v>
      </c>
      <c r="B217" s="55">
        <v>2019</v>
      </c>
      <c r="C217" s="52">
        <v>102</v>
      </c>
      <c r="D217" s="50"/>
      <c r="E217" s="50"/>
      <c r="F217" s="50"/>
      <c r="G217" s="50"/>
      <c r="H217" s="50"/>
      <c r="I217" s="50"/>
      <c r="J217" s="50"/>
      <c r="K217" s="50"/>
      <c r="L217" s="50"/>
      <c r="M217" s="50"/>
      <c r="N217" s="48"/>
    </row>
    <row r="218" spans="1:14" x14ac:dyDescent="0.3">
      <c r="A218" s="57" t="s">
        <v>467</v>
      </c>
      <c r="B218" s="57">
        <v>2019</v>
      </c>
      <c r="C218" s="58">
        <v>120</v>
      </c>
      <c r="D218" s="50"/>
      <c r="E218" s="50"/>
      <c r="F218" s="50"/>
      <c r="G218" s="50"/>
      <c r="H218" s="50"/>
      <c r="I218" s="50"/>
      <c r="J218" s="50"/>
      <c r="K218" s="50"/>
      <c r="L218" s="50"/>
      <c r="M218" s="50"/>
      <c r="N218" s="48"/>
    </row>
    <row r="219" spans="1:14" x14ac:dyDescent="0.3">
      <c r="A219" s="51" t="s">
        <v>27</v>
      </c>
      <c r="B219" s="51">
        <v>2020</v>
      </c>
      <c r="C219" s="52">
        <v>13.376999999999999</v>
      </c>
      <c r="D219" s="50"/>
      <c r="E219" s="50"/>
      <c r="F219" s="50"/>
      <c r="G219" s="50"/>
      <c r="H219" s="50"/>
      <c r="I219" s="50"/>
      <c r="J219" s="50"/>
      <c r="K219" s="50"/>
      <c r="L219" s="50"/>
      <c r="M219" s="50"/>
      <c r="N219" s="48"/>
    </row>
    <row r="220" spans="1:14" x14ac:dyDescent="0.3">
      <c r="A220" s="57" t="s">
        <v>27</v>
      </c>
      <c r="B220" s="59">
        <v>2020</v>
      </c>
      <c r="C220" s="58">
        <v>55</v>
      </c>
      <c r="D220" s="50"/>
      <c r="E220" s="50"/>
      <c r="F220" s="50"/>
      <c r="G220" s="50"/>
      <c r="H220" s="50"/>
      <c r="I220" s="50"/>
      <c r="J220" s="50"/>
      <c r="K220" s="50"/>
      <c r="L220" s="50"/>
      <c r="M220" s="50"/>
      <c r="N220" s="48"/>
    </row>
    <row r="221" spans="1:14" x14ac:dyDescent="0.3">
      <c r="A221" s="57" t="s">
        <v>27</v>
      </c>
      <c r="B221" s="59">
        <v>2020</v>
      </c>
      <c r="C221" s="58">
        <v>20.8</v>
      </c>
      <c r="D221" s="50"/>
      <c r="E221" s="50"/>
      <c r="F221" s="50"/>
      <c r="G221" s="50"/>
      <c r="H221" s="50"/>
      <c r="I221" s="50"/>
      <c r="J221" s="50"/>
      <c r="K221" s="50"/>
      <c r="L221" s="50"/>
      <c r="M221" s="50"/>
      <c r="N221" s="48"/>
    </row>
    <row r="222" spans="1:14" x14ac:dyDescent="0.3">
      <c r="A222" s="57" t="s">
        <v>27</v>
      </c>
      <c r="B222" s="59">
        <v>2020</v>
      </c>
      <c r="C222" s="58">
        <v>290</v>
      </c>
      <c r="D222" s="50"/>
      <c r="E222" s="50"/>
      <c r="F222" s="50"/>
      <c r="G222" s="50"/>
      <c r="H222" s="50"/>
      <c r="I222" s="50"/>
      <c r="J222" s="50"/>
      <c r="K222" s="50"/>
      <c r="L222" s="50"/>
      <c r="M222" s="50"/>
      <c r="N222" s="48"/>
    </row>
    <row r="223" spans="1:14" x14ac:dyDescent="0.3">
      <c r="A223" s="51" t="s">
        <v>27</v>
      </c>
      <c r="B223" s="51">
        <v>2020</v>
      </c>
      <c r="C223" s="52">
        <v>60.27</v>
      </c>
      <c r="D223" s="50"/>
      <c r="E223" s="50"/>
      <c r="F223" s="50"/>
      <c r="G223" s="50"/>
      <c r="H223" s="50"/>
      <c r="I223" s="50"/>
      <c r="J223" s="50"/>
      <c r="K223" s="50"/>
      <c r="L223" s="50"/>
      <c r="M223" s="50"/>
      <c r="N223" s="48"/>
    </row>
    <row r="224" spans="1:14" x14ac:dyDescent="0.3">
      <c r="A224" s="57" t="s">
        <v>27</v>
      </c>
      <c r="B224" s="59">
        <v>2020</v>
      </c>
      <c r="C224" s="58">
        <v>37.9</v>
      </c>
      <c r="D224" s="50"/>
      <c r="E224" s="50"/>
      <c r="F224" s="50"/>
      <c r="G224" s="50"/>
      <c r="H224" s="50"/>
      <c r="I224" s="50"/>
      <c r="J224" s="50"/>
      <c r="K224" s="50"/>
      <c r="L224" s="50"/>
      <c r="M224" s="50"/>
      <c r="N224" s="48"/>
    </row>
    <row r="225" spans="1:14" x14ac:dyDescent="0.3">
      <c r="A225" s="57" t="s">
        <v>27</v>
      </c>
      <c r="B225" s="59">
        <v>2020</v>
      </c>
      <c r="C225" s="58">
        <v>8.9</v>
      </c>
      <c r="D225" s="50"/>
      <c r="E225" s="50"/>
      <c r="F225" s="50"/>
      <c r="G225" s="50"/>
      <c r="H225" s="50"/>
      <c r="I225" s="50"/>
      <c r="J225" s="50"/>
      <c r="K225" s="50"/>
      <c r="L225" s="50"/>
      <c r="M225" s="50"/>
      <c r="N225" s="48"/>
    </row>
    <row r="226" spans="1:14" x14ac:dyDescent="0.3">
      <c r="A226" s="51" t="s">
        <v>27</v>
      </c>
      <c r="B226" s="51">
        <v>2020</v>
      </c>
      <c r="C226" s="52">
        <v>140.15</v>
      </c>
      <c r="D226" s="50"/>
      <c r="E226" s="50"/>
      <c r="F226" s="50"/>
      <c r="G226" s="50"/>
      <c r="H226" s="50"/>
      <c r="I226" s="50"/>
      <c r="J226" s="50"/>
      <c r="K226" s="50"/>
      <c r="L226" s="50"/>
      <c r="M226" s="50"/>
      <c r="N226" s="48"/>
    </row>
    <row r="227" spans="1:14" x14ac:dyDescent="0.3">
      <c r="A227" s="55" t="s">
        <v>204</v>
      </c>
      <c r="B227" s="55">
        <v>2020</v>
      </c>
      <c r="C227" s="52">
        <v>2.66</v>
      </c>
      <c r="D227" s="50"/>
      <c r="E227" s="50"/>
      <c r="F227" s="50"/>
      <c r="G227" s="50"/>
      <c r="H227" s="50"/>
      <c r="I227" s="50"/>
      <c r="J227" s="50"/>
      <c r="K227" s="50"/>
      <c r="L227" s="50"/>
      <c r="M227" s="50"/>
      <c r="N227" s="48"/>
    </row>
    <row r="228" spans="1:14" x14ac:dyDescent="0.3">
      <c r="A228" s="55" t="s">
        <v>293</v>
      </c>
      <c r="B228" s="55">
        <v>2020</v>
      </c>
      <c r="C228" s="52">
        <v>114.95</v>
      </c>
      <c r="D228" s="50"/>
      <c r="E228" s="50"/>
      <c r="F228" s="50"/>
      <c r="G228" s="50"/>
      <c r="H228" s="50"/>
      <c r="I228" s="50"/>
      <c r="J228" s="50"/>
      <c r="K228" s="50"/>
      <c r="L228" s="50"/>
      <c r="M228" s="50"/>
      <c r="N228" s="48"/>
    </row>
    <row r="229" spans="1:14" x14ac:dyDescent="0.3">
      <c r="A229" s="55" t="s">
        <v>293</v>
      </c>
      <c r="B229" s="55">
        <v>2020</v>
      </c>
      <c r="C229" s="52">
        <v>1.35</v>
      </c>
      <c r="D229" s="50"/>
      <c r="E229" s="50"/>
      <c r="F229" s="50"/>
      <c r="G229" s="50"/>
      <c r="H229" s="50"/>
      <c r="I229" s="50"/>
      <c r="J229" s="50"/>
      <c r="K229" s="50"/>
      <c r="L229" s="50"/>
      <c r="M229" s="50"/>
      <c r="N229" s="48"/>
    </row>
    <row r="230" spans="1:14" x14ac:dyDescent="0.3">
      <c r="A230" s="55" t="s">
        <v>293</v>
      </c>
      <c r="B230" s="55">
        <v>2020</v>
      </c>
      <c r="C230" s="52">
        <v>41</v>
      </c>
      <c r="D230" s="50"/>
      <c r="E230" s="50"/>
      <c r="F230" s="50"/>
      <c r="G230" s="50"/>
      <c r="H230" s="50"/>
      <c r="I230" s="50"/>
      <c r="J230" s="50"/>
      <c r="K230" s="50"/>
      <c r="L230" s="50"/>
      <c r="M230" s="50"/>
      <c r="N230" s="48"/>
    </row>
    <row r="231" spans="1:14" x14ac:dyDescent="0.3">
      <c r="A231" s="60" t="s">
        <v>293</v>
      </c>
      <c r="B231" s="59">
        <v>2020</v>
      </c>
      <c r="C231" s="61">
        <v>103</v>
      </c>
      <c r="D231" s="50"/>
      <c r="E231" s="50"/>
      <c r="F231" s="50"/>
      <c r="G231" s="50"/>
      <c r="H231" s="50"/>
      <c r="I231" s="50"/>
      <c r="J231" s="50"/>
      <c r="K231" s="50"/>
      <c r="L231" s="50"/>
      <c r="M231" s="50"/>
      <c r="N231" s="48"/>
    </row>
    <row r="232" spans="1:14" x14ac:dyDescent="0.3">
      <c r="A232" s="55" t="s">
        <v>364</v>
      </c>
      <c r="B232" s="55">
        <v>2020</v>
      </c>
      <c r="C232" s="52">
        <v>110.3</v>
      </c>
      <c r="D232" s="50"/>
      <c r="E232" s="50"/>
      <c r="F232" s="50"/>
      <c r="G232" s="50"/>
      <c r="H232" s="50"/>
      <c r="I232" s="50"/>
      <c r="J232" s="50"/>
      <c r="K232" s="50"/>
      <c r="L232" s="50"/>
      <c r="M232" s="50"/>
      <c r="N232" s="48"/>
    </row>
    <row r="233" spans="1:14" x14ac:dyDescent="0.3">
      <c r="A233" s="55" t="s">
        <v>364</v>
      </c>
      <c r="B233" s="55">
        <v>2020</v>
      </c>
      <c r="C233" s="52">
        <v>439.1</v>
      </c>
      <c r="D233" s="50"/>
      <c r="E233" s="50"/>
      <c r="F233" s="50"/>
      <c r="G233" s="50"/>
      <c r="H233" s="50"/>
      <c r="I233" s="50"/>
      <c r="J233" s="50"/>
      <c r="K233" s="50"/>
      <c r="L233" s="50"/>
      <c r="M233" s="50"/>
      <c r="N233" s="48"/>
    </row>
    <row r="234" spans="1:14" x14ac:dyDescent="0.3">
      <c r="A234" s="55" t="s">
        <v>364</v>
      </c>
      <c r="B234" s="55">
        <v>2020</v>
      </c>
      <c r="C234" s="52">
        <v>38.299999999999997</v>
      </c>
      <c r="D234" s="50"/>
      <c r="E234" s="50"/>
      <c r="F234" s="50"/>
      <c r="G234" s="50"/>
      <c r="H234" s="50"/>
      <c r="I234" s="50"/>
      <c r="J234" s="50"/>
      <c r="K234" s="50"/>
      <c r="L234" s="50"/>
      <c r="M234" s="50"/>
      <c r="N234" s="48"/>
    </row>
    <row r="235" spans="1:14" x14ac:dyDescent="0.3">
      <c r="A235" s="55" t="s">
        <v>364</v>
      </c>
      <c r="B235" s="55">
        <v>2020</v>
      </c>
      <c r="C235" s="52">
        <v>157.30000000000001</v>
      </c>
      <c r="D235" s="50"/>
      <c r="E235" s="50"/>
      <c r="F235" s="50"/>
      <c r="G235" s="50"/>
      <c r="H235" s="50"/>
      <c r="I235" s="50"/>
      <c r="J235" s="50"/>
      <c r="K235" s="50"/>
      <c r="L235" s="50"/>
      <c r="M235" s="50"/>
      <c r="N235" s="48"/>
    </row>
    <row r="236" spans="1:14" x14ac:dyDescent="0.3">
      <c r="A236" s="57" t="s">
        <v>364</v>
      </c>
      <c r="B236" s="59">
        <v>2020</v>
      </c>
      <c r="C236" s="58">
        <v>25</v>
      </c>
      <c r="D236" s="50"/>
      <c r="E236" s="50"/>
      <c r="F236" s="50"/>
      <c r="G236" s="50"/>
      <c r="H236" s="50"/>
      <c r="I236" s="50"/>
      <c r="J236" s="50"/>
      <c r="K236" s="50"/>
      <c r="L236" s="50"/>
      <c r="M236" s="50"/>
      <c r="N236" s="48"/>
    </row>
    <row r="237" spans="1:14" x14ac:dyDescent="0.3">
      <c r="A237" s="57" t="s">
        <v>364</v>
      </c>
      <c r="B237" s="59">
        <v>2020</v>
      </c>
      <c r="C237" s="58">
        <v>52</v>
      </c>
      <c r="D237" s="50"/>
      <c r="E237" s="50"/>
      <c r="F237" s="50"/>
      <c r="G237" s="50"/>
      <c r="H237" s="50"/>
      <c r="I237" s="50"/>
      <c r="J237" s="50"/>
      <c r="K237" s="50"/>
      <c r="L237" s="50"/>
      <c r="M237" s="50"/>
      <c r="N237" s="48"/>
    </row>
    <row r="238" spans="1:14" x14ac:dyDescent="0.3">
      <c r="A238" s="57" t="s">
        <v>364</v>
      </c>
      <c r="B238" s="57">
        <v>2020</v>
      </c>
      <c r="C238" s="58">
        <v>105</v>
      </c>
      <c r="D238" s="50"/>
      <c r="E238" s="50"/>
      <c r="F238" s="50"/>
      <c r="G238" s="50"/>
      <c r="H238" s="50"/>
      <c r="I238" s="50"/>
      <c r="J238" s="50"/>
      <c r="K238" s="50"/>
      <c r="L238" s="50"/>
      <c r="M238" s="50"/>
      <c r="N238" s="48"/>
    </row>
    <row r="239" spans="1:14" x14ac:dyDescent="0.3">
      <c r="A239" s="55" t="s">
        <v>364</v>
      </c>
      <c r="B239" s="55">
        <v>2020</v>
      </c>
      <c r="C239" s="52">
        <v>50</v>
      </c>
      <c r="D239" s="50"/>
      <c r="E239" s="50"/>
      <c r="F239" s="50"/>
      <c r="G239" s="50"/>
      <c r="H239" s="50"/>
      <c r="I239" s="50"/>
      <c r="J239" s="50"/>
      <c r="K239" s="50"/>
      <c r="L239" s="50"/>
      <c r="M239" s="50"/>
      <c r="N239" s="48"/>
    </row>
    <row r="240" spans="1:14" x14ac:dyDescent="0.3">
      <c r="A240" s="55" t="s">
        <v>446</v>
      </c>
      <c r="B240" s="55">
        <v>2020</v>
      </c>
      <c r="C240" s="52">
        <v>0.75</v>
      </c>
      <c r="D240" s="50"/>
      <c r="E240" s="50"/>
      <c r="F240" s="50"/>
      <c r="G240" s="50"/>
      <c r="H240" s="50"/>
      <c r="I240" s="50"/>
      <c r="J240" s="50"/>
      <c r="K240" s="50"/>
      <c r="L240" s="50"/>
      <c r="M240" s="50"/>
      <c r="N240" s="48"/>
    </row>
    <row r="241" spans="1:14" x14ac:dyDescent="0.3">
      <c r="A241" s="55" t="s">
        <v>467</v>
      </c>
      <c r="B241" s="55">
        <v>2020</v>
      </c>
      <c r="C241" s="52">
        <v>17.509999999999998</v>
      </c>
      <c r="D241" s="50"/>
      <c r="E241" s="50"/>
      <c r="F241" s="50"/>
      <c r="G241" s="50"/>
      <c r="H241" s="50"/>
      <c r="I241" s="50"/>
      <c r="J241" s="50"/>
      <c r="K241" s="50"/>
      <c r="L241" s="50"/>
      <c r="M241" s="50"/>
      <c r="N241" s="48"/>
    </row>
    <row r="242" spans="1:14" x14ac:dyDescent="0.3">
      <c r="A242" s="55" t="s">
        <v>467</v>
      </c>
      <c r="B242" s="55">
        <v>2020</v>
      </c>
      <c r="C242" s="52">
        <v>1.35</v>
      </c>
      <c r="D242" s="50"/>
      <c r="E242" s="50"/>
      <c r="F242" s="50"/>
      <c r="G242" s="50"/>
      <c r="H242" s="50"/>
      <c r="I242" s="50"/>
      <c r="J242" s="50"/>
      <c r="K242" s="50"/>
      <c r="L242" s="50"/>
      <c r="M242" s="50"/>
      <c r="N242" s="48"/>
    </row>
    <row r="243" spans="1:14" x14ac:dyDescent="0.3">
      <c r="A243" s="55" t="s">
        <v>467</v>
      </c>
      <c r="B243" s="55">
        <v>2020</v>
      </c>
      <c r="C243" s="52">
        <v>22.4</v>
      </c>
      <c r="D243" s="50"/>
      <c r="E243" s="50"/>
      <c r="F243" s="50"/>
      <c r="G243" s="50"/>
      <c r="H243" s="50"/>
      <c r="I243" s="50"/>
      <c r="J243" s="50"/>
      <c r="K243" s="50"/>
      <c r="L243" s="50"/>
      <c r="M243" s="50"/>
      <c r="N243" s="48"/>
    </row>
    <row r="244" spans="1:14" x14ac:dyDescent="0.3">
      <c r="A244" s="55" t="s">
        <v>467</v>
      </c>
      <c r="B244" s="55">
        <v>2020</v>
      </c>
      <c r="C244" s="52">
        <v>89.96</v>
      </c>
      <c r="D244" s="50"/>
      <c r="E244" s="50"/>
      <c r="F244" s="50"/>
      <c r="G244" s="50"/>
      <c r="H244" s="50"/>
      <c r="I244" s="50"/>
      <c r="J244" s="50"/>
      <c r="K244" s="50"/>
      <c r="L244" s="50"/>
      <c r="M244" s="50"/>
      <c r="N244" s="48"/>
    </row>
    <row r="245" spans="1:14" x14ac:dyDescent="0.3">
      <c r="A245" s="55" t="s">
        <v>467</v>
      </c>
      <c r="B245" s="55">
        <v>2020</v>
      </c>
      <c r="C245" s="52">
        <v>104.19999999999999</v>
      </c>
      <c r="D245" s="50"/>
      <c r="E245" s="50"/>
      <c r="F245" s="50"/>
      <c r="G245" s="50"/>
      <c r="H245" s="50"/>
      <c r="I245" s="50"/>
      <c r="J245" s="50"/>
      <c r="K245" s="50"/>
      <c r="L245" s="50"/>
      <c r="M245" s="50"/>
      <c r="N245" s="48"/>
    </row>
    <row r="246" spans="1:14" x14ac:dyDescent="0.3">
      <c r="A246" s="55" t="s">
        <v>467</v>
      </c>
      <c r="B246" s="55">
        <v>2020</v>
      </c>
      <c r="C246" s="52">
        <v>111</v>
      </c>
      <c r="D246" s="50"/>
      <c r="E246" s="50"/>
      <c r="F246" s="50"/>
      <c r="G246" s="50"/>
      <c r="H246" s="50"/>
      <c r="I246" s="50"/>
      <c r="J246" s="50"/>
      <c r="K246" s="50"/>
      <c r="L246" s="50"/>
      <c r="M246" s="50"/>
      <c r="N246" s="48"/>
    </row>
    <row r="247" spans="1:14" x14ac:dyDescent="0.3">
      <c r="A247" s="55" t="s">
        <v>467</v>
      </c>
      <c r="B247" s="55">
        <v>2020</v>
      </c>
      <c r="C247" s="52">
        <v>131.47</v>
      </c>
      <c r="D247" s="50"/>
      <c r="E247" s="50"/>
      <c r="F247" s="50"/>
      <c r="G247" s="50"/>
      <c r="H247" s="50"/>
      <c r="I247" s="50"/>
      <c r="J247" s="50"/>
      <c r="K247" s="50"/>
      <c r="L247" s="50"/>
      <c r="M247" s="50"/>
      <c r="N247" s="48"/>
    </row>
    <row r="248" spans="1:14" x14ac:dyDescent="0.3">
      <c r="A248" s="55" t="s">
        <v>467</v>
      </c>
      <c r="B248" s="55">
        <v>2020</v>
      </c>
      <c r="C248" s="52">
        <v>171.8</v>
      </c>
      <c r="D248" s="50"/>
      <c r="E248" s="50"/>
      <c r="F248" s="50"/>
      <c r="G248" s="50"/>
      <c r="H248" s="50"/>
      <c r="I248" s="50"/>
      <c r="J248" s="50"/>
      <c r="K248" s="50"/>
      <c r="L248" s="50"/>
      <c r="M248" s="50"/>
      <c r="N248" s="48"/>
    </row>
    <row r="249" spans="1:14" x14ac:dyDescent="0.3">
      <c r="A249" s="55" t="s">
        <v>467</v>
      </c>
      <c r="B249" s="55">
        <v>2020</v>
      </c>
      <c r="C249" s="52">
        <v>190.6</v>
      </c>
      <c r="D249" s="50"/>
      <c r="E249" s="50"/>
      <c r="F249" s="50"/>
      <c r="G249" s="50"/>
      <c r="H249" s="50"/>
      <c r="I249" s="50"/>
      <c r="J249" s="50"/>
      <c r="K249" s="50"/>
      <c r="L249" s="50"/>
      <c r="M249" s="50"/>
      <c r="N249" s="48"/>
    </row>
    <row r="250" spans="1:14" x14ac:dyDescent="0.3">
      <c r="A250" s="57" t="s">
        <v>467</v>
      </c>
      <c r="B250" s="57">
        <v>2020</v>
      </c>
      <c r="C250" s="58">
        <v>200</v>
      </c>
      <c r="D250" s="50"/>
      <c r="E250" s="50"/>
      <c r="F250" s="50"/>
      <c r="G250" s="50"/>
      <c r="H250" s="50"/>
      <c r="I250" s="50"/>
      <c r="J250" s="50"/>
      <c r="K250" s="50"/>
      <c r="L250" s="50"/>
      <c r="M250" s="50"/>
      <c r="N250" s="48"/>
    </row>
    <row r="251" spans="1:14" x14ac:dyDescent="0.3">
      <c r="A251" s="57" t="s">
        <v>467</v>
      </c>
      <c r="B251" s="57">
        <v>2020</v>
      </c>
      <c r="C251" s="58">
        <v>200</v>
      </c>
      <c r="D251" s="50"/>
      <c r="E251" s="50"/>
      <c r="F251" s="50"/>
      <c r="G251" s="50"/>
      <c r="H251" s="50"/>
      <c r="I251" s="50"/>
      <c r="J251" s="50"/>
      <c r="K251" s="50"/>
      <c r="L251" s="50"/>
      <c r="M251" s="50"/>
      <c r="N251" s="48"/>
    </row>
    <row r="252" spans="1:14" x14ac:dyDescent="0.3">
      <c r="A252" s="57" t="s">
        <v>467</v>
      </c>
      <c r="B252" s="57">
        <v>2020</v>
      </c>
      <c r="C252" s="58">
        <v>98</v>
      </c>
      <c r="D252" s="50"/>
      <c r="E252" s="50"/>
      <c r="F252" s="50"/>
      <c r="G252" s="50"/>
      <c r="H252" s="50"/>
      <c r="I252" s="50"/>
      <c r="J252" s="50"/>
      <c r="K252" s="50"/>
      <c r="L252" s="50"/>
      <c r="M252" s="50"/>
      <c r="N252" s="48"/>
    </row>
    <row r="253" spans="1:14" x14ac:dyDescent="0.3">
      <c r="A253" s="57" t="s">
        <v>467</v>
      </c>
      <c r="B253" s="57">
        <v>2020</v>
      </c>
      <c r="C253" s="58">
        <v>52</v>
      </c>
      <c r="D253" s="50"/>
      <c r="E253" s="50"/>
      <c r="F253" s="50"/>
      <c r="G253" s="50"/>
      <c r="H253" s="50"/>
      <c r="I253" s="50"/>
      <c r="J253" s="50"/>
      <c r="K253" s="50"/>
      <c r="L253" s="50"/>
      <c r="M253" s="50"/>
      <c r="N253" s="48"/>
    </row>
    <row r="254" spans="1:14" x14ac:dyDescent="0.3">
      <c r="A254" s="56" t="s">
        <v>27</v>
      </c>
      <c r="B254" s="56">
        <v>2021</v>
      </c>
      <c r="C254" s="52">
        <v>97.88</v>
      </c>
      <c r="D254" s="50"/>
      <c r="E254" s="50"/>
      <c r="F254" s="50"/>
      <c r="G254" s="50"/>
      <c r="H254" s="50"/>
      <c r="I254" s="50"/>
      <c r="J254" s="50"/>
      <c r="K254" s="50"/>
      <c r="L254" s="50"/>
      <c r="M254" s="50"/>
      <c r="N254" s="48"/>
    </row>
    <row r="255" spans="1:14" x14ac:dyDescent="0.3">
      <c r="A255" s="51" t="s">
        <v>27</v>
      </c>
      <c r="B255" s="51">
        <v>2021</v>
      </c>
      <c r="C255" s="52">
        <v>141.80000000000001</v>
      </c>
      <c r="D255" s="50"/>
      <c r="E255" s="50"/>
      <c r="F255" s="50"/>
      <c r="G255" s="50"/>
      <c r="H255" s="50"/>
      <c r="I255" s="50"/>
      <c r="J255" s="50"/>
      <c r="K255" s="50"/>
      <c r="L255" s="50"/>
      <c r="M255" s="50"/>
      <c r="N255" s="48"/>
    </row>
    <row r="256" spans="1:14" x14ac:dyDescent="0.3">
      <c r="A256" s="55" t="s">
        <v>364</v>
      </c>
      <c r="B256" s="55">
        <v>2021</v>
      </c>
      <c r="C256" s="52">
        <v>10</v>
      </c>
      <c r="D256" s="50"/>
      <c r="E256" s="50"/>
      <c r="F256" s="50"/>
      <c r="G256" s="50"/>
      <c r="H256" s="50"/>
      <c r="I256" s="50"/>
      <c r="J256" s="50"/>
      <c r="K256" s="50"/>
      <c r="L256" s="50"/>
      <c r="M256" s="50"/>
      <c r="N256" s="48"/>
    </row>
    <row r="257" spans="1:14" x14ac:dyDescent="0.3">
      <c r="A257" s="55" t="s">
        <v>364</v>
      </c>
      <c r="B257" s="55">
        <v>2021</v>
      </c>
      <c r="C257" s="52">
        <v>10</v>
      </c>
      <c r="D257" s="50"/>
      <c r="E257" s="50"/>
      <c r="F257" s="50"/>
      <c r="G257" s="50"/>
      <c r="H257" s="50"/>
      <c r="I257" s="50"/>
      <c r="J257" s="50"/>
      <c r="K257" s="50"/>
      <c r="L257" s="50"/>
      <c r="M257" s="50"/>
      <c r="N257" s="48"/>
    </row>
    <row r="258" spans="1:14" x14ac:dyDescent="0.3">
      <c r="A258" s="55" t="s">
        <v>364</v>
      </c>
      <c r="B258" s="55">
        <v>2021</v>
      </c>
      <c r="C258" s="52">
        <v>65</v>
      </c>
      <c r="D258" s="50"/>
      <c r="E258" s="50"/>
      <c r="F258" s="50"/>
      <c r="G258" s="50"/>
      <c r="H258" s="50"/>
      <c r="I258" s="50"/>
      <c r="J258" s="50"/>
      <c r="K258" s="50"/>
      <c r="L258" s="50"/>
      <c r="M258" s="50"/>
      <c r="N258" s="48"/>
    </row>
    <row r="259" spans="1:14" x14ac:dyDescent="0.3">
      <c r="A259" s="55" t="s">
        <v>467</v>
      </c>
      <c r="B259" s="55">
        <v>2021</v>
      </c>
      <c r="C259" s="52">
        <v>427</v>
      </c>
      <c r="D259" s="50"/>
      <c r="E259" s="50"/>
      <c r="F259" s="50"/>
      <c r="G259" s="50"/>
      <c r="H259" s="50"/>
      <c r="I259" s="50"/>
      <c r="J259" s="50"/>
      <c r="K259" s="50"/>
      <c r="L259" s="50"/>
      <c r="M259" s="50"/>
      <c r="N259" s="48"/>
    </row>
    <row r="260" spans="1:14" x14ac:dyDescent="0.3">
      <c r="A260" s="55" t="s">
        <v>467</v>
      </c>
      <c r="B260" s="55">
        <v>2021</v>
      </c>
      <c r="C260" s="52">
        <v>427</v>
      </c>
      <c r="D260" s="50"/>
      <c r="E260" s="50"/>
      <c r="F260" s="50"/>
      <c r="G260" s="50"/>
      <c r="H260" s="50"/>
      <c r="I260" s="50"/>
      <c r="J260" s="50"/>
      <c r="K260" s="50"/>
      <c r="L260" s="50"/>
      <c r="M260" s="50"/>
      <c r="N260" s="48"/>
    </row>
    <row r="261" spans="1:14" x14ac:dyDescent="0.3">
      <c r="A261" s="55" t="s">
        <v>467</v>
      </c>
      <c r="B261" s="55">
        <v>2021</v>
      </c>
      <c r="C261" s="52">
        <v>1023.6</v>
      </c>
      <c r="D261" s="50"/>
      <c r="E261" s="50"/>
      <c r="F261" s="50"/>
      <c r="G261" s="50"/>
      <c r="H261" s="50"/>
      <c r="I261" s="50"/>
      <c r="J261" s="50"/>
      <c r="K261" s="50"/>
      <c r="L261" s="50"/>
      <c r="M261" s="50"/>
      <c r="N261" s="48"/>
    </row>
    <row r="262" spans="1:14" x14ac:dyDescent="0.3">
      <c r="A262" s="51" t="s">
        <v>27</v>
      </c>
      <c r="B262" s="51">
        <v>2022</v>
      </c>
      <c r="C262" s="52">
        <v>713.06</v>
      </c>
      <c r="D262" s="50"/>
      <c r="E262" s="50"/>
      <c r="F262" s="50"/>
      <c r="G262" s="50"/>
      <c r="H262" s="50"/>
      <c r="I262" s="50"/>
      <c r="J262" s="50"/>
      <c r="K262" s="50"/>
      <c r="L262" s="50"/>
      <c r="M262" s="50"/>
      <c r="N262" s="48"/>
    </row>
    <row r="263" spans="1:14" x14ac:dyDescent="0.3">
      <c r="A263" s="51" t="s">
        <v>27</v>
      </c>
      <c r="B263" s="51">
        <v>2022</v>
      </c>
      <c r="C263" s="52">
        <v>9.94</v>
      </c>
      <c r="D263" s="50"/>
      <c r="E263" s="50"/>
      <c r="F263" s="50"/>
      <c r="G263" s="50"/>
      <c r="H263" s="50"/>
      <c r="I263" s="50"/>
      <c r="J263" s="50"/>
      <c r="K263" s="50"/>
      <c r="L263" s="50"/>
      <c r="M263" s="50"/>
      <c r="N263" s="48"/>
    </row>
    <row r="264" spans="1:14" x14ac:dyDescent="0.3">
      <c r="A264" s="51" t="s">
        <v>27</v>
      </c>
      <c r="B264" s="51">
        <v>2022</v>
      </c>
      <c r="C264" s="52">
        <v>135.6</v>
      </c>
      <c r="D264" s="50"/>
      <c r="E264" s="50"/>
      <c r="F264" s="50"/>
      <c r="G264" s="50"/>
      <c r="H264" s="50"/>
      <c r="I264" s="50"/>
      <c r="J264" s="50"/>
      <c r="K264" s="50"/>
      <c r="L264" s="50"/>
      <c r="M264" s="50"/>
      <c r="N264" s="48"/>
    </row>
    <row r="265" spans="1:14" x14ac:dyDescent="0.3">
      <c r="A265" s="55" t="s">
        <v>204</v>
      </c>
      <c r="B265" s="55">
        <v>2022</v>
      </c>
      <c r="C265" s="52">
        <v>14.9</v>
      </c>
      <c r="D265" s="50"/>
      <c r="E265" s="50"/>
      <c r="F265" s="50"/>
      <c r="G265" s="50"/>
      <c r="H265" s="50"/>
      <c r="I265" s="50"/>
      <c r="J265" s="50"/>
      <c r="K265" s="50"/>
      <c r="L265" s="50"/>
      <c r="M265" s="50"/>
      <c r="N265" s="48"/>
    </row>
    <row r="266" spans="1:14" x14ac:dyDescent="0.3">
      <c r="A266" s="55" t="s">
        <v>293</v>
      </c>
      <c r="B266" s="55">
        <v>2022</v>
      </c>
      <c r="C266" s="52">
        <v>2</v>
      </c>
      <c r="D266" s="50"/>
      <c r="E266" s="50"/>
      <c r="F266" s="50"/>
      <c r="G266" s="50"/>
      <c r="H266" s="50"/>
      <c r="I266" s="50"/>
      <c r="J266" s="50"/>
      <c r="K266" s="50"/>
      <c r="L266" s="50"/>
      <c r="M266" s="50"/>
      <c r="N266" s="48"/>
    </row>
    <row r="267" spans="1:14" x14ac:dyDescent="0.3">
      <c r="A267" s="55" t="s">
        <v>293</v>
      </c>
      <c r="B267" s="55">
        <v>2022</v>
      </c>
      <c r="C267" s="52">
        <v>75.5</v>
      </c>
      <c r="D267" s="50"/>
      <c r="E267" s="50"/>
      <c r="F267" s="50"/>
      <c r="G267" s="50"/>
      <c r="H267" s="50"/>
      <c r="I267" s="50"/>
      <c r="J267" s="50"/>
      <c r="K267" s="50"/>
      <c r="L267" s="50"/>
      <c r="M267" s="50"/>
      <c r="N267" s="48"/>
    </row>
    <row r="268" spans="1:14" x14ac:dyDescent="0.3">
      <c r="A268" s="55" t="s">
        <v>364</v>
      </c>
      <c r="B268" s="55">
        <v>2022</v>
      </c>
      <c r="C268" s="52">
        <v>80</v>
      </c>
      <c r="D268" s="50"/>
      <c r="E268" s="50"/>
      <c r="F268" s="50"/>
      <c r="G268" s="50"/>
      <c r="H268" s="50"/>
      <c r="I268" s="50"/>
      <c r="J268" s="50"/>
      <c r="K268" s="50"/>
      <c r="L268" s="50"/>
      <c r="M268" s="50"/>
      <c r="N268" s="48"/>
    </row>
    <row r="269" spans="1:14" x14ac:dyDescent="0.3">
      <c r="A269" s="55" t="s">
        <v>467</v>
      </c>
      <c r="B269" s="55">
        <v>2022</v>
      </c>
      <c r="C269" s="52">
        <v>185.9</v>
      </c>
      <c r="D269" s="50"/>
      <c r="E269" s="50"/>
      <c r="F269" s="50"/>
      <c r="G269" s="50"/>
      <c r="H269" s="50"/>
      <c r="I269" s="50"/>
      <c r="J269" s="50"/>
      <c r="K269" s="50"/>
      <c r="L269" s="50"/>
      <c r="M269" s="50"/>
      <c r="N269" s="48"/>
    </row>
    <row r="270" spans="1:14" x14ac:dyDescent="0.3">
      <c r="A270" s="55" t="s">
        <v>467</v>
      </c>
      <c r="B270" s="55">
        <v>2022</v>
      </c>
      <c r="C270" s="52">
        <v>185.9</v>
      </c>
      <c r="D270" s="50"/>
      <c r="E270" s="50"/>
      <c r="F270" s="50"/>
      <c r="G270" s="50"/>
      <c r="H270" s="50"/>
      <c r="I270" s="50"/>
      <c r="J270" s="50"/>
      <c r="K270" s="50"/>
      <c r="L270" s="50"/>
      <c r="M270" s="50"/>
      <c r="N270" s="48"/>
    </row>
    <row r="271" spans="1:14" x14ac:dyDescent="0.3">
      <c r="A271" s="55" t="s">
        <v>467</v>
      </c>
      <c r="B271" s="55">
        <v>2022</v>
      </c>
      <c r="C271" s="52">
        <v>15</v>
      </c>
      <c r="D271" s="50"/>
      <c r="E271" s="50"/>
      <c r="F271" s="50"/>
      <c r="G271" s="50"/>
      <c r="H271" s="50"/>
      <c r="I271" s="50"/>
      <c r="J271" s="50"/>
      <c r="K271" s="50"/>
      <c r="L271" s="50"/>
      <c r="M271" s="50"/>
      <c r="N271" s="48"/>
    </row>
    <row r="272" spans="1:14" x14ac:dyDescent="0.3">
      <c r="A272" s="55" t="s">
        <v>467</v>
      </c>
      <c r="B272" s="55">
        <v>2022</v>
      </c>
      <c r="C272" s="52">
        <v>47.1</v>
      </c>
      <c r="D272" s="50"/>
      <c r="E272" s="50"/>
      <c r="F272" s="50"/>
      <c r="G272" s="50"/>
      <c r="H272" s="50"/>
      <c r="I272" s="50"/>
      <c r="J272" s="50"/>
      <c r="K272" s="50"/>
      <c r="L272" s="50"/>
      <c r="M272" s="50"/>
      <c r="N272" s="48"/>
    </row>
    <row r="273" spans="1:14" x14ac:dyDescent="0.3">
      <c r="A273" s="55" t="s">
        <v>467</v>
      </c>
      <c r="B273" s="55">
        <v>2022</v>
      </c>
      <c r="C273" s="52">
        <v>106</v>
      </c>
      <c r="D273" s="50"/>
      <c r="E273" s="50"/>
      <c r="F273" s="50"/>
      <c r="G273" s="50"/>
      <c r="H273" s="50"/>
      <c r="I273" s="50"/>
      <c r="J273" s="50"/>
      <c r="K273" s="50"/>
      <c r="L273" s="50"/>
      <c r="M273" s="50"/>
      <c r="N273" s="48"/>
    </row>
    <row r="274" spans="1:14" x14ac:dyDescent="0.3">
      <c r="A274" s="55" t="s">
        <v>467</v>
      </c>
      <c r="B274" s="55">
        <v>2022</v>
      </c>
      <c r="C274" s="52">
        <v>593.4</v>
      </c>
      <c r="D274" s="50"/>
      <c r="E274" s="50"/>
      <c r="F274" s="50"/>
      <c r="G274" s="50"/>
      <c r="H274" s="50"/>
      <c r="I274" s="50"/>
      <c r="J274" s="50"/>
      <c r="K274" s="50"/>
      <c r="L274" s="50"/>
      <c r="M274" s="50"/>
      <c r="N274" s="48"/>
    </row>
    <row r="275" spans="1:14" x14ac:dyDescent="0.3">
      <c r="A275" s="55" t="s">
        <v>467</v>
      </c>
      <c r="B275" s="62">
        <v>2022</v>
      </c>
      <c r="C275" s="52">
        <v>593.4</v>
      </c>
      <c r="D275" s="50"/>
      <c r="E275" s="50"/>
      <c r="F275" s="50"/>
      <c r="G275" s="50"/>
      <c r="H275" s="50"/>
      <c r="I275" s="50"/>
      <c r="J275" s="50"/>
      <c r="K275" s="50"/>
      <c r="L275" s="50"/>
      <c r="M275" s="50"/>
      <c r="N275" s="48"/>
    </row>
    <row r="276" spans="1:14" x14ac:dyDescent="0.3">
      <c r="A276" s="55" t="s">
        <v>467</v>
      </c>
      <c r="B276" s="62">
        <v>2022</v>
      </c>
      <c r="C276" s="52">
        <v>662</v>
      </c>
      <c r="D276" s="50"/>
      <c r="E276" s="50"/>
      <c r="F276" s="50"/>
      <c r="G276" s="50"/>
      <c r="H276" s="50"/>
      <c r="I276" s="50"/>
      <c r="J276" s="50"/>
      <c r="K276" s="50"/>
      <c r="L276" s="50"/>
      <c r="M276" s="50"/>
      <c r="N276" s="48"/>
    </row>
    <row r="277" spans="1:14" x14ac:dyDescent="0.3">
      <c r="A277" s="55" t="s">
        <v>467</v>
      </c>
      <c r="B277" s="55">
        <v>2022</v>
      </c>
      <c r="C277" s="52">
        <v>709</v>
      </c>
      <c r="D277" s="50"/>
      <c r="E277" s="50"/>
      <c r="F277" s="50"/>
      <c r="G277" s="50"/>
      <c r="H277" s="50"/>
      <c r="I277" s="50"/>
      <c r="J277" s="50"/>
      <c r="K277" s="50"/>
      <c r="L277" s="50"/>
      <c r="M277" s="50"/>
      <c r="N277" s="48"/>
    </row>
    <row r="278" spans="1:14" x14ac:dyDescent="0.3">
      <c r="A278" s="54" t="s">
        <v>27</v>
      </c>
      <c r="B278" s="51">
        <v>2023</v>
      </c>
      <c r="C278" s="52">
        <v>212.6</v>
      </c>
      <c r="D278" s="50"/>
      <c r="E278" s="50"/>
      <c r="F278" s="50"/>
      <c r="G278" s="50"/>
      <c r="H278" s="50"/>
      <c r="I278" s="50"/>
      <c r="J278" s="50"/>
      <c r="K278" s="50"/>
      <c r="L278" s="50"/>
      <c r="M278" s="50"/>
      <c r="N278" s="48"/>
    </row>
    <row r="279" spans="1:14" x14ac:dyDescent="0.3">
      <c r="A279" s="57" t="s">
        <v>293</v>
      </c>
      <c r="B279" s="59">
        <v>2023</v>
      </c>
      <c r="C279" s="58">
        <v>0.23</v>
      </c>
      <c r="D279" s="50"/>
      <c r="E279" s="50"/>
      <c r="F279" s="50"/>
      <c r="G279" s="50"/>
      <c r="H279" s="50"/>
      <c r="I279" s="50"/>
      <c r="J279" s="50"/>
      <c r="K279" s="50"/>
      <c r="L279" s="50"/>
      <c r="M279" s="50"/>
      <c r="N279" s="48"/>
    </row>
    <row r="280" spans="1:14" x14ac:dyDescent="0.3">
      <c r="A280" s="55" t="s">
        <v>364</v>
      </c>
      <c r="B280" s="55">
        <v>2023</v>
      </c>
      <c r="C280" s="52">
        <v>50</v>
      </c>
      <c r="D280" s="50"/>
      <c r="E280" s="50"/>
      <c r="F280" s="50"/>
      <c r="G280" s="50"/>
      <c r="H280" s="50"/>
      <c r="I280" s="50"/>
      <c r="J280" s="50"/>
      <c r="K280" s="50"/>
      <c r="L280" s="50"/>
      <c r="M280" s="50"/>
      <c r="N280" s="48"/>
    </row>
    <row r="281" spans="1:14" x14ac:dyDescent="0.3">
      <c r="A281" s="55" t="s">
        <v>364</v>
      </c>
      <c r="B281" s="55">
        <v>2023</v>
      </c>
      <c r="C281" s="52">
        <v>20</v>
      </c>
      <c r="D281" s="50"/>
      <c r="E281" s="50"/>
      <c r="F281" s="50"/>
      <c r="G281" s="50"/>
      <c r="H281" s="50"/>
      <c r="I281" s="50"/>
      <c r="J281" s="50"/>
      <c r="K281" s="50"/>
      <c r="L281" s="50"/>
      <c r="M281" s="50"/>
      <c r="N281" s="48"/>
    </row>
    <row r="282" spans="1:14" x14ac:dyDescent="0.3">
      <c r="A282" s="55" t="s">
        <v>467</v>
      </c>
      <c r="B282" s="55">
        <v>2023</v>
      </c>
      <c r="C282" s="52">
        <v>100</v>
      </c>
      <c r="D282" s="50"/>
      <c r="E282" s="50"/>
      <c r="F282" s="50"/>
      <c r="G282" s="50"/>
      <c r="H282" s="50"/>
      <c r="I282" s="50"/>
      <c r="J282" s="50"/>
      <c r="K282" s="50"/>
      <c r="L282" s="50"/>
      <c r="M282" s="50"/>
      <c r="N282" s="48"/>
    </row>
    <row r="283" spans="1:14" x14ac:dyDescent="0.3">
      <c r="A283" s="55" t="s">
        <v>467</v>
      </c>
      <c r="B283" s="55">
        <v>2023</v>
      </c>
      <c r="C283" s="52">
        <v>100</v>
      </c>
      <c r="D283" s="50"/>
      <c r="E283" s="50"/>
      <c r="F283" s="50"/>
      <c r="G283" s="50"/>
      <c r="H283" s="50"/>
      <c r="I283" s="50"/>
      <c r="J283" s="50"/>
      <c r="K283" s="50"/>
      <c r="L283" s="50"/>
      <c r="M283" s="50"/>
      <c r="N283" s="48"/>
    </row>
    <row r="284" spans="1:14" x14ac:dyDescent="0.3">
      <c r="A284" s="55" t="s">
        <v>467</v>
      </c>
      <c r="B284" s="55">
        <v>2023</v>
      </c>
      <c r="C284" s="52">
        <v>389.20000000000005</v>
      </c>
      <c r="D284" s="50"/>
      <c r="E284" s="50"/>
      <c r="F284" s="50"/>
      <c r="G284" s="50"/>
      <c r="H284" s="50"/>
      <c r="I284" s="50"/>
      <c r="J284" s="50"/>
      <c r="K284" s="50"/>
      <c r="L284" s="50"/>
      <c r="M284" s="50"/>
      <c r="N284" s="48"/>
    </row>
    <row r="285" spans="1:14" x14ac:dyDescent="0.3">
      <c r="A285" s="55" t="s">
        <v>467</v>
      </c>
      <c r="B285" s="55">
        <v>2023</v>
      </c>
      <c r="C285" s="52">
        <v>194.8</v>
      </c>
      <c r="D285" s="50"/>
      <c r="E285" s="50"/>
      <c r="F285" s="50"/>
      <c r="G285" s="50"/>
      <c r="H285" s="50"/>
      <c r="I285" s="50"/>
      <c r="J285" s="50"/>
      <c r="K285" s="50"/>
      <c r="L285" s="50"/>
      <c r="M285" s="50"/>
      <c r="N285" s="48"/>
    </row>
    <row r="286" spans="1:14" x14ac:dyDescent="0.3">
      <c r="A286" s="55" t="s">
        <v>467</v>
      </c>
      <c r="B286" s="55">
        <v>2023</v>
      </c>
      <c r="C286" s="52">
        <v>194.2</v>
      </c>
      <c r="D286" s="50"/>
      <c r="E286" s="50"/>
      <c r="F286" s="50"/>
      <c r="G286" s="50"/>
      <c r="H286" s="50"/>
      <c r="I286" s="50"/>
      <c r="J286" s="50"/>
      <c r="K286" s="50"/>
      <c r="L286" s="50"/>
      <c r="M286" s="50"/>
      <c r="N286" s="48"/>
    </row>
    <row r="287" spans="1:14" x14ac:dyDescent="0.3">
      <c r="A287" s="55" t="s">
        <v>467</v>
      </c>
      <c r="B287" s="55">
        <v>2023</v>
      </c>
      <c r="C287" s="52">
        <v>107.4</v>
      </c>
      <c r="D287" s="50"/>
      <c r="E287" s="50"/>
      <c r="F287" s="50"/>
      <c r="G287" s="50"/>
      <c r="H287" s="50"/>
      <c r="I287" s="50"/>
      <c r="J287" s="50"/>
      <c r="K287" s="50"/>
      <c r="L287" s="50"/>
      <c r="M287" s="50"/>
      <c r="N287" s="48"/>
    </row>
    <row r="288" spans="1:14" x14ac:dyDescent="0.3">
      <c r="A288" s="55" t="s">
        <v>467</v>
      </c>
      <c r="B288" s="55">
        <v>2023</v>
      </c>
      <c r="C288" s="52">
        <v>202</v>
      </c>
      <c r="D288" s="50"/>
      <c r="E288" s="50"/>
      <c r="F288" s="50"/>
      <c r="G288" s="50"/>
      <c r="H288" s="50"/>
      <c r="I288" s="50"/>
      <c r="J288" s="50"/>
      <c r="K288" s="50"/>
      <c r="L288" s="50"/>
      <c r="M288" s="50"/>
      <c r="N288" s="48"/>
    </row>
    <row r="289" spans="1:14" x14ac:dyDescent="0.3">
      <c r="A289" s="55" t="s">
        <v>467</v>
      </c>
      <c r="B289" s="55">
        <v>2023</v>
      </c>
      <c r="C289" s="52">
        <v>207</v>
      </c>
      <c r="D289" s="50"/>
      <c r="E289" s="50"/>
      <c r="F289" s="50"/>
      <c r="G289" s="50"/>
      <c r="H289" s="50"/>
      <c r="I289" s="50"/>
      <c r="J289" s="50"/>
      <c r="K289" s="50"/>
      <c r="L289" s="50"/>
      <c r="M289" s="50"/>
      <c r="N289" s="48"/>
    </row>
    <row r="290" spans="1:14" x14ac:dyDescent="0.3">
      <c r="A290" s="55" t="s">
        <v>467</v>
      </c>
      <c r="B290" s="55">
        <v>2023</v>
      </c>
      <c r="C290" s="52">
        <v>418</v>
      </c>
      <c r="D290" s="50"/>
      <c r="E290" s="50"/>
      <c r="F290" s="50"/>
      <c r="G290" s="50"/>
      <c r="H290" s="50"/>
      <c r="I290" s="50"/>
      <c r="J290" s="50"/>
      <c r="K290" s="50"/>
      <c r="L290" s="50"/>
      <c r="M290" s="50"/>
      <c r="N290" s="48"/>
    </row>
  </sheetData>
  <autoFilter ref="A1:C290" xr:uid="{BAA1AFE0-4AEE-4F6F-BE42-EEF2BC304B2B}">
    <sortState xmlns:xlrd2="http://schemas.microsoft.com/office/spreadsheetml/2017/richdata2" ref="A2:C292">
      <sortCondition ref="B1"/>
    </sortState>
  </autoFilter>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28D20-F886-4FC9-8DDB-B6B85FF21F99}">
  <dimension ref="A1:D6"/>
  <sheetViews>
    <sheetView workbookViewId="0">
      <selection activeCell="A13" sqref="A13"/>
    </sheetView>
  </sheetViews>
  <sheetFormatPr defaultRowHeight="15.6" x14ac:dyDescent="0.3"/>
  <cols>
    <col min="1" max="1" width="34.19921875" bestFit="1" customWidth="1"/>
    <col min="2" max="2" width="16.09765625" bestFit="1" customWidth="1"/>
    <col min="3" max="3" width="4.796875" bestFit="1" customWidth="1"/>
    <col min="4" max="4" width="17.5" bestFit="1" customWidth="1"/>
    <col min="5" max="5" width="13.19921875" bestFit="1" customWidth="1"/>
    <col min="6" max="6" width="16" bestFit="1" customWidth="1"/>
    <col min="7" max="7" width="16.59765625" bestFit="1" customWidth="1"/>
    <col min="8" max="8" width="21.59765625" bestFit="1" customWidth="1"/>
    <col min="9" max="9" width="19.296875" bestFit="1" customWidth="1"/>
    <col min="10" max="10" width="15.19921875" bestFit="1" customWidth="1"/>
  </cols>
  <sheetData>
    <row r="1" spans="1:4" x14ac:dyDescent="0.3">
      <c r="A1" s="46"/>
      <c r="B1" s="45" t="s">
        <v>714</v>
      </c>
      <c r="C1" s="1" t="s">
        <v>708</v>
      </c>
      <c r="D1" s="1" t="s">
        <v>38</v>
      </c>
    </row>
    <row r="2" spans="1:4" x14ac:dyDescent="0.3">
      <c r="A2" s="15" t="s">
        <v>589</v>
      </c>
      <c r="B2" s="15">
        <v>12</v>
      </c>
      <c r="C2" s="38">
        <f>SUM(D2)</f>
        <v>23.8</v>
      </c>
      <c r="D2" s="38">
        <v>23.8</v>
      </c>
    </row>
    <row r="3" spans="1:4" x14ac:dyDescent="0.3">
      <c r="A3" s="15" t="s">
        <v>593</v>
      </c>
      <c r="B3" s="15">
        <v>4</v>
      </c>
      <c r="C3" s="38">
        <f>SUM(D3)</f>
        <v>8.6999999999999993</v>
      </c>
      <c r="D3" s="38">
        <v>8.6999999999999993</v>
      </c>
    </row>
    <row r="4" spans="1:4" x14ac:dyDescent="0.3">
      <c r="A4" s="15" t="s">
        <v>719</v>
      </c>
      <c r="B4" s="15">
        <v>3</v>
      </c>
      <c r="C4" s="38">
        <f>SUM(D4)</f>
        <v>9.6999999999999993</v>
      </c>
      <c r="D4" s="38">
        <v>9.6999999999999993</v>
      </c>
    </row>
    <row r="5" spans="1:4" x14ac:dyDescent="0.3">
      <c r="A5" s="15" t="s">
        <v>595</v>
      </c>
      <c r="B5" s="15">
        <v>1</v>
      </c>
      <c r="C5" s="38">
        <f>SUM(D5)</f>
        <v>5</v>
      </c>
      <c r="D5" s="38">
        <f>'All projects'!AI582</f>
        <v>5</v>
      </c>
    </row>
    <row r="6" spans="1:4" x14ac:dyDescent="0.3">
      <c r="A6" s="40" t="s">
        <v>709</v>
      </c>
      <c r="B6" s="41">
        <f>SUM(B2:B5)</f>
        <v>20</v>
      </c>
      <c r="C6" s="42">
        <f>SUM(C2:C5)</f>
        <v>47.2</v>
      </c>
      <c r="D6" s="42">
        <f>SUM(D2:D5)</f>
        <v>47.2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C7377-87AA-47E3-9D54-C077AF58C3F1}">
  <dimension ref="A1:G13"/>
  <sheetViews>
    <sheetView workbookViewId="0">
      <selection activeCell="H9" sqref="H9"/>
    </sheetView>
  </sheetViews>
  <sheetFormatPr defaultRowHeight="15.6" x14ac:dyDescent="0.3"/>
  <cols>
    <col min="1" max="1" width="34.19921875" bestFit="1" customWidth="1"/>
    <col min="2" max="2" width="16.09765625" bestFit="1" customWidth="1"/>
    <col min="3" max="3" width="7.8984375" bestFit="1" customWidth="1"/>
    <col min="4" max="4" width="5.3984375" bestFit="1" customWidth="1"/>
    <col min="5" max="5" width="29.69921875" bestFit="1" customWidth="1"/>
    <col min="6" max="6" width="7.8984375" bestFit="1" customWidth="1"/>
    <col min="7" max="7" width="17.5" bestFit="1" customWidth="1"/>
    <col min="8" max="8" width="15.59765625" bestFit="1" customWidth="1"/>
    <col min="9" max="9" width="16" customWidth="1"/>
    <col min="10" max="12" width="15.09765625" bestFit="1" customWidth="1"/>
  </cols>
  <sheetData>
    <row r="1" spans="1:7" x14ac:dyDescent="0.3">
      <c r="A1" s="44"/>
      <c r="B1" s="47" t="s">
        <v>714</v>
      </c>
      <c r="C1" s="1" t="s">
        <v>708</v>
      </c>
      <c r="D1" s="1" t="s">
        <v>58</v>
      </c>
      <c r="E1" s="1" t="s">
        <v>712</v>
      </c>
      <c r="F1" s="1" t="s">
        <v>29</v>
      </c>
      <c r="G1" s="1" t="s">
        <v>38</v>
      </c>
    </row>
    <row r="2" spans="1:7" x14ac:dyDescent="0.3">
      <c r="A2" s="15" t="s">
        <v>715</v>
      </c>
      <c r="B2" s="15">
        <v>2</v>
      </c>
      <c r="C2" s="15">
        <v>925.7</v>
      </c>
      <c r="D2" s="15">
        <v>0</v>
      </c>
      <c r="E2" s="15">
        <v>0</v>
      </c>
      <c r="F2" s="15">
        <v>925.7</v>
      </c>
      <c r="G2" s="15">
        <v>0</v>
      </c>
    </row>
    <row r="3" spans="1:7" x14ac:dyDescent="0.3">
      <c r="A3" s="15" t="s">
        <v>587</v>
      </c>
      <c r="B3" s="15">
        <v>6</v>
      </c>
      <c r="C3" s="15">
        <v>142.9</v>
      </c>
      <c r="D3" s="15">
        <v>0</v>
      </c>
      <c r="E3" s="15">
        <v>0</v>
      </c>
      <c r="F3" s="15">
        <v>110.8</v>
      </c>
      <c r="G3" s="15">
        <f>'All projects'!AI20</f>
        <v>1.7750000000000001</v>
      </c>
    </row>
    <row r="4" spans="1:7" x14ac:dyDescent="0.3">
      <c r="A4" s="15" t="s">
        <v>589</v>
      </c>
      <c r="B4" s="15">
        <v>18</v>
      </c>
      <c r="C4" s="15">
        <v>1992</v>
      </c>
      <c r="D4" s="10">
        <v>0</v>
      </c>
      <c r="E4" s="10">
        <v>0</v>
      </c>
      <c r="F4" s="15">
        <v>1992</v>
      </c>
      <c r="G4" s="15">
        <v>0</v>
      </c>
    </row>
    <row r="5" spans="1:7" x14ac:dyDescent="0.3">
      <c r="A5" s="38" t="s">
        <v>582</v>
      </c>
      <c r="B5" s="15">
        <v>4</v>
      </c>
      <c r="C5" s="15">
        <v>101.7</v>
      </c>
      <c r="D5" s="15">
        <v>46.2</v>
      </c>
      <c r="E5" s="15">
        <f>'All projects'!AI311</f>
        <v>127</v>
      </c>
      <c r="F5" s="15">
        <v>0</v>
      </c>
      <c r="G5" s="15">
        <f>'All projects'!AI308</f>
        <v>66.5</v>
      </c>
    </row>
    <row r="6" spans="1:7" x14ac:dyDescent="0.3">
      <c r="A6" s="15" t="s">
        <v>593</v>
      </c>
      <c r="B6" s="15">
        <v>6</v>
      </c>
      <c r="C6" s="15">
        <v>1173</v>
      </c>
      <c r="D6" s="15">
        <v>0</v>
      </c>
      <c r="E6" s="15">
        <v>0</v>
      </c>
      <c r="F6" s="15">
        <v>472.7</v>
      </c>
      <c r="G6" s="15">
        <v>0.4</v>
      </c>
    </row>
    <row r="7" spans="1:7" x14ac:dyDescent="0.3">
      <c r="A7" s="15" t="s">
        <v>605</v>
      </c>
      <c r="B7" s="15">
        <v>2</v>
      </c>
      <c r="C7" s="15">
        <v>40</v>
      </c>
      <c r="D7" s="15">
        <v>0</v>
      </c>
      <c r="E7" s="15">
        <v>0</v>
      </c>
      <c r="F7" s="15">
        <v>0</v>
      </c>
      <c r="G7" s="15">
        <v>0</v>
      </c>
    </row>
    <row r="8" spans="1:7" x14ac:dyDescent="0.3">
      <c r="A8" s="15" t="s">
        <v>595</v>
      </c>
      <c r="B8" s="15">
        <v>11</v>
      </c>
      <c r="C8" s="15">
        <v>12697.7</v>
      </c>
      <c r="D8" s="15">
        <v>0</v>
      </c>
      <c r="E8" s="15">
        <v>0</v>
      </c>
      <c r="F8" s="15">
        <v>8697.7000000000007</v>
      </c>
      <c r="G8" s="15">
        <v>0</v>
      </c>
    </row>
    <row r="9" spans="1:7" x14ac:dyDescent="0.3">
      <c r="A9" s="15" t="s">
        <v>603</v>
      </c>
      <c r="B9" s="15">
        <v>10</v>
      </c>
      <c r="C9" s="15">
        <v>796.7</v>
      </c>
      <c r="D9" s="15">
        <v>0</v>
      </c>
      <c r="E9" s="15">
        <v>0</v>
      </c>
      <c r="F9" s="15">
        <v>795.1</v>
      </c>
      <c r="G9" s="15">
        <f>'All projects'!AI415</f>
        <v>120</v>
      </c>
    </row>
    <row r="10" spans="1:7" x14ac:dyDescent="0.3">
      <c r="A10" s="15" t="s">
        <v>591</v>
      </c>
      <c r="B10" s="15">
        <v>6</v>
      </c>
      <c r="C10" s="15">
        <v>632.29999999999995</v>
      </c>
      <c r="D10" s="15">
        <v>0</v>
      </c>
      <c r="E10" s="15">
        <v>0</v>
      </c>
      <c r="F10" s="15">
        <v>90</v>
      </c>
      <c r="G10" s="15">
        <v>0</v>
      </c>
    </row>
    <row r="11" spans="1:7" x14ac:dyDescent="0.3">
      <c r="A11" s="15" t="s">
        <v>597</v>
      </c>
      <c r="B11" s="15">
        <v>20</v>
      </c>
      <c r="C11" s="15">
        <v>1069.8</v>
      </c>
      <c r="D11" s="15">
        <v>0</v>
      </c>
      <c r="E11" s="15">
        <v>0</v>
      </c>
      <c r="F11" s="15">
        <v>1069.8</v>
      </c>
      <c r="G11" s="15">
        <v>0</v>
      </c>
    </row>
    <row r="12" spans="1:7" x14ac:dyDescent="0.3">
      <c r="A12" s="15" t="s">
        <v>601</v>
      </c>
      <c r="B12" s="15">
        <v>7</v>
      </c>
      <c r="C12" s="15">
        <v>733.9</v>
      </c>
      <c r="D12" s="15">
        <v>0</v>
      </c>
      <c r="E12" s="15">
        <v>0</v>
      </c>
      <c r="F12" s="15">
        <v>584.9</v>
      </c>
      <c r="G12" s="15">
        <v>0</v>
      </c>
    </row>
    <row r="13" spans="1:7" x14ac:dyDescent="0.3">
      <c r="A13" s="40" t="s">
        <v>709</v>
      </c>
      <c r="B13" s="41">
        <f>SUM(B2:B12)</f>
        <v>92</v>
      </c>
      <c r="C13" s="41">
        <f>SUM(C2:C12)</f>
        <v>20305.7</v>
      </c>
      <c r="D13" s="41">
        <f t="shared" ref="D13" si="0">SUM(D2:D12)</f>
        <v>46.2</v>
      </c>
      <c r="E13" s="41">
        <f>SUM(E2:E12)</f>
        <v>127</v>
      </c>
      <c r="F13" s="41">
        <f>SUM(F2:F12)</f>
        <v>14738.7</v>
      </c>
      <c r="G13" s="41">
        <f>SUM(G2:G12)</f>
        <v>188.67500000000001</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F3E20-B65D-4C17-BDE6-8CEB85E0E517}">
  <dimension ref="A1:H8"/>
  <sheetViews>
    <sheetView workbookViewId="0">
      <selection activeCell="J1" sqref="J1"/>
    </sheetView>
  </sheetViews>
  <sheetFormatPr defaultRowHeight="15.6" x14ac:dyDescent="0.3"/>
  <cols>
    <col min="1" max="1" width="34.19921875" bestFit="1" customWidth="1"/>
    <col min="2" max="2" width="16.09765625" bestFit="1" customWidth="1"/>
    <col min="3" max="3" width="7.3984375" bestFit="1" customWidth="1"/>
    <col min="4" max="4" width="5.3984375" bestFit="1" customWidth="1"/>
    <col min="5" max="5" width="10.296875" bestFit="1" customWidth="1"/>
    <col min="6" max="6" width="5.8984375" bestFit="1" customWidth="1"/>
    <col min="7" max="7" width="10" bestFit="1" customWidth="1"/>
    <col min="8" max="8" width="17.5" bestFit="1" customWidth="1"/>
    <col min="9" max="9" width="14.296875" bestFit="1" customWidth="1"/>
    <col min="10" max="10" width="15.59765625" bestFit="1" customWidth="1"/>
    <col min="11" max="12" width="15.09765625" bestFit="1" customWidth="1"/>
  </cols>
  <sheetData>
    <row r="1" spans="1:8" x14ac:dyDescent="0.3">
      <c r="A1" s="46"/>
      <c r="B1" s="45" t="s">
        <v>714</v>
      </c>
      <c r="C1" s="1" t="s">
        <v>708</v>
      </c>
      <c r="D1" s="1" t="s">
        <v>58</v>
      </c>
      <c r="E1" s="1" t="s">
        <v>209</v>
      </c>
      <c r="F1" s="1" t="s">
        <v>29</v>
      </c>
      <c r="G1" s="1" t="s">
        <v>239</v>
      </c>
      <c r="H1" s="1" t="s">
        <v>38</v>
      </c>
    </row>
    <row r="2" spans="1:8" x14ac:dyDescent="0.3">
      <c r="A2" s="15" t="s">
        <v>587</v>
      </c>
      <c r="B2" s="15">
        <v>1</v>
      </c>
      <c r="C2" s="38">
        <f>SUM(D2:H2)</f>
        <v>0.16</v>
      </c>
      <c r="D2" s="38">
        <v>0</v>
      </c>
      <c r="E2" s="38">
        <v>0</v>
      </c>
      <c r="F2" s="38">
        <f>'All projects'!AI34</f>
        <v>0.16</v>
      </c>
      <c r="G2" s="38">
        <v>0</v>
      </c>
      <c r="H2" s="38">
        <v>0</v>
      </c>
    </row>
    <row r="3" spans="1:8" x14ac:dyDescent="0.3">
      <c r="A3" s="15" t="s">
        <v>589</v>
      </c>
      <c r="B3" s="15">
        <v>11</v>
      </c>
      <c r="C3" s="38">
        <f t="shared" ref="C3:C7" si="0">SUM(D3:L3)</f>
        <v>823.8</v>
      </c>
      <c r="D3" s="39">
        <v>0</v>
      </c>
      <c r="E3" s="39">
        <v>55.5</v>
      </c>
      <c r="F3" s="38">
        <v>768.3</v>
      </c>
      <c r="G3" s="38">
        <v>0</v>
      </c>
      <c r="H3" s="38">
        <v>0</v>
      </c>
    </row>
    <row r="4" spans="1:8" x14ac:dyDescent="0.3">
      <c r="A4" s="15" t="s">
        <v>593</v>
      </c>
      <c r="B4" s="15">
        <v>4</v>
      </c>
      <c r="C4" s="38">
        <f t="shared" si="0"/>
        <v>169.3</v>
      </c>
      <c r="D4" s="38">
        <f>'All projects'!AI28</f>
        <v>30.3</v>
      </c>
      <c r="E4" s="38">
        <f>'All projects'!AI18</f>
        <v>2</v>
      </c>
      <c r="F4" s="38">
        <f>'All projects'!AI31</f>
        <v>2</v>
      </c>
      <c r="G4" s="38">
        <v>0</v>
      </c>
      <c r="H4" s="38">
        <f>'All projects'!AI23</f>
        <v>135</v>
      </c>
    </row>
    <row r="5" spans="1:8" x14ac:dyDescent="0.3">
      <c r="A5" s="15" t="s">
        <v>603</v>
      </c>
      <c r="B5" s="15">
        <v>5</v>
      </c>
      <c r="C5" s="38">
        <f t="shared" si="0"/>
        <v>284.60000000000002</v>
      </c>
      <c r="D5" s="38">
        <f>'All projects'!AI281</f>
        <v>1.5</v>
      </c>
      <c r="E5" s="38">
        <f>'All projects'!AI287</f>
        <v>230</v>
      </c>
      <c r="F5" s="38">
        <v>53.1</v>
      </c>
      <c r="G5" s="38">
        <v>0</v>
      </c>
      <c r="H5" s="38">
        <v>0</v>
      </c>
    </row>
    <row r="6" spans="1:8" x14ac:dyDescent="0.3">
      <c r="A6" s="15" t="s">
        <v>591</v>
      </c>
      <c r="B6" s="15">
        <v>12</v>
      </c>
      <c r="C6" s="38">
        <f t="shared" si="0"/>
        <v>627.1</v>
      </c>
      <c r="D6" s="38">
        <v>0</v>
      </c>
      <c r="E6" s="38">
        <v>463.7</v>
      </c>
      <c r="F6" s="38">
        <v>124.9</v>
      </c>
      <c r="G6" s="38">
        <f>'All projects'!AI505</f>
        <v>34.6</v>
      </c>
      <c r="H6" s="38">
        <v>3.9</v>
      </c>
    </row>
    <row r="7" spans="1:8" x14ac:dyDescent="0.3">
      <c r="A7" s="15" t="s">
        <v>597</v>
      </c>
      <c r="B7" s="15">
        <v>1</v>
      </c>
      <c r="C7" s="38">
        <f t="shared" si="0"/>
        <v>35.18</v>
      </c>
      <c r="D7" s="38">
        <v>0</v>
      </c>
      <c r="E7" s="38">
        <v>0</v>
      </c>
      <c r="F7" s="38">
        <v>0</v>
      </c>
      <c r="G7" s="38">
        <v>0</v>
      </c>
      <c r="H7" s="38">
        <f>'All projects'!AI516</f>
        <v>35.18</v>
      </c>
    </row>
    <row r="8" spans="1:8" x14ac:dyDescent="0.3">
      <c r="A8" s="40" t="s">
        <v>709</v>
      </c>
      <c r="B8" s="41">
        <f t="shared" ref="B8:H8" si="1">SUM(B2:B7)</f>
        <v>34</v>
      </c>
      <c r="C8" s="42">
        <f t="shared" si="1"/>
        <v>1940.14</v>
      </c>
      <c r="D8" s="42">
        <f t="shared" si="1"/>
        <v>31.8</v>
      </c>
      <c r="E8" s="42">
        <f t="shared" si="1"/>
        <v>751.2</v>
      </c>
      <c r="F8" s="42">
        <f t="shared" si="1"/>
        <v>948.45999999999992</v>
      </c>
      <c r="G8" s="42">
        <f t="shared" si="1"/>
        <v>34.6</v>
      </c>
      <c r="H8" s="42">
        <f t="shared" si="1"/>
        <v>174.08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F7E0C-7D51-4FC6-87FC-FFBA3B637869}">
  <dimension ref="A1:H9"/>
  <sheetViews>
    <sheetView workbookViewId="0">
      <selection activeCell="H5" sqref="H5"/>
    </sheetView>
  </sheetViews>
  <sheetFormatPr defaultRowHeight="15.6" x14ac:dyDescent="0.3"/>
  <cols>
    <col min="1" max="1" width="34.19921875" bestFit="1" customWidth="1"/>
    <col min="2" max="2" width="16.09765625" bestFit="1" customWidth="1"/>
    <col min="3" max="3" width="4.8984375" bestFit="1" customWidth="1"/>
    <col min="4" max="4" width="5.3984375" bestFit="1" customWidth="1"/>
    <col min="5" max="5" width="10.296875" bestFit="1" customWidth="1"/>
    <col min="6" max="6" width="4.796875" bestFit="1" customWidth="1"/>
    <col min="7" max="7" width="10" bestFit="1" customWidth="1"/>
    <col min="8" max="8" width="17.5" bestFit="1" customWidth="1"/>
  </cols>
  <sheetData>
    <row r="1" spans="1:8" x14ac:dyDescent="0.3">
      <c r="A1" s="46"/>
      <c r="B1" s="45" t="s">
        <v>714</v>
      </c>
      <c r="C1" s="1" t="s">
        <v>708</v>
      </c>
      <c r="D1" s="1" t="s">
        <v>58</v>
      </c>
      <c r="E1" s="1" t="s">
        <v>209</v>
      </c>
      <c r="F1" s="1" t="s">
        <v>29</v>
      </c>
      <c r="G1" s="1" t="s">
        <v>239</v>
      </c>
      <c r="H1" s="1" t="s">
        <v>38</v>
      </c>
    </row>
    <row r="2" spans="1:8" x14ac:dyDescent="0.3">
      <c r="A2" s="15" t="s">
        <v>603</v>
      </c>
      <c r="B2" s="15">
        <v>5</v>
      </c>
      <c r="C2" s="38">
        <f>SUM(D2:H2)</f>
        <v>237</v>
      </c>
      <c r="D2" s="38">
        <v>3.2</v>
      </c>
      <c r="E2" s="38">
        <v>0</v>
      </c>
      <c r="F2" s="38">
        <f>'All projects'!AI330</f>
        <v>196</v>
      </c>
      <c r="G2" s="38">
        <v>37.799999999999997</v>
      </c>
      <c r="H2" s="38">
        <v>0</v>
      </c>
    </row>
    <row r="3" spans="1:8" x14ac:dyDescent="0.3">
      <c r="A3" s="15" t="s">
        <v>589</v>
      </c>
      <c r="B3" s="15">
        <v>8</v>
      </c>
      <c r="C3" s="38">
        <f t="shared" ref="C3:C7" si="0">SUM(D3:H3)</f>
        <v>251.5</v>
      </c>
      <c r="D3" s="39">
        <v>39.4</v>
      </c>
      <c r="E3" s="39">
        <v>0</v>
      </c>
      <c r="F3" s="38">
        <f>'All projects'!AI380</f>
        <v>50</v>
      </c>
      <c r="G3" s="38">
        <v>158.4</v>
      </c>
      <c r="H3" s="38">
        <v>3.7</v>
      </c>
    </row>
    <row r="4" spans="1:8" ht="15" customHeight="1" x14ac:dyDescent="0.3">
      <c r="A4" s="15" t="s">
        <v>593</v>
      </c>
      <c r="B4" s="15">
        <v>8</v>
      </c>
      <c r="C4" s="38">
        <f t="shared" si="0"/>
        <v>184.5</v>
      </c>
      <c r="D4" s="38">
        <f>'All projects'!AI237</f>
        <v>121</v>
      </c>
      <c r="E4" s="38">
        <f>'All projects'!AI30</f>
        <v>2.5</v>
      </c>
      <c r="F4" s="38">
        <v>58.4</v>
      </c>
      <c r="G4" s="38">
        <v>0</v>
      </c>
      <c r="H4" s="38">
        <v>2.6</v>
      </c>
    </row>
    <row r="5" spans="1:8" x14ac:dyDescent="0.3">
      <c r="A5" s="15" t="s">
        <v>719</v>
      </c>
      <c r="B5" s="15">
        <v>1</v>
      </c>
      <c r="C5" s="38">
        <f t="shared" si="0"/>
        <v>2.7</v>
      </c>
      <c r="D5" s="38">
        <f>'All projects'!AI573</f>
        <v>2.7</v>
      </c>
      <c r="E5" s="38">
        <v>0</v>
      </c>
      <c r="F5" s="38">
        <v>0</v>
      </c>
      <c r="G5" s="38">
        <v>0</v>
      </c>
      <c r="H5" s="38">
        <v>0</v>
      </c>
    </row>
    <row r="6" spans="1:8" x14ac:dyDescent="0.3">
      <c r="A6" s="15" t="s">
        <v>601</v>
      </c>
      <c r="B6" s="15">
        <v>2</v>
      </c>
      <c r="C6" s="38">
        <f t="shared" si="0"/>
        <v>248.4</v>
      </c>
      <c r="D6" s="38">
        <v>0</v>
      </c>
      <c r="E6" s="38">
        <v>0</v>
      </c>
      <c r="F6" s="38">
        <v>248.4</v>
      </c>
      <c r="G6" s="38">
        <v>0</v>
      </c>
      <c r="H6" s="38">
        <v>0</v>
      </c>
    </row>
    <row r="7" spans="1:8" x14ac:dyDescent="0.3">
      <c r="A7" s="15" t="s">
        <v>597</v>
      </c>
      <c r="B7" s="15">
        <v>2</v>
      </c>
      <c r="C7" s="38">
        <f t="shared" si="0"/>
        <v>117.5</v>
      </c>
      <c r="D7" s="38">
        <f>'All projects'!AI575</f>
        <v>4.5</v>
      </c>
      <c r="E7" s="38">
        <v>0</v>
      </c>
      <c r="F7" s="38">
        <f>'All projects'!AI138</f>
        <v>113</v>
      </c>
      <c r="G7" s="38">
        <v>0</v>
      </c>
      <c r="H7" s="38">
        <v>0</v>
      </c>
    </row>
    <row r="8" spans="1:8" x14ac:dyDescent="0.3">
      <c r="A8" s="15" t="s">
        <v>716</v>
      </c>
      <c r="B8" s="15">
        <v>3</v>
      </c>
      <c r="C8" s="38">
        <f>SUM(D8:H8)</f>
        <v>183</v>
      </c>
      <c r="D8" s="38">
        <v>0</v>
      </c>
      <c r="E8" s="38">
        <v>0</v>
      </c>
      <c r="F8" s="38">
        <f>'All projects'!AI130</f>
        <v>180</v>
      </c>
      <c r="G8" s="38">
        <v>0</v>
      </c>
      <c r="H8" s="38">
        <v>3</v>
      </c>
    </row>
    <row r="9" spans="1:8" x14ac:dyDescent="0.3">
      <c r="A9" s="40" t="s">
        <v>709</v>
      </c>
      <c r="B9" s="41">
        <f t="shared" ref="B9:H9" si="1">SUM(B2:B8)</f>
        <v>29</v>
      </c>
      <c r="C9" s="42">
        <f t="shared" si="1"/>
        <v>1224.5999999999999</v>
      </c>
      <c r="D9" s="42">
        <f t="shared" si="1"/>
        <v>170.79999999999998</v>
      </c>
      <c r="E9" s="42">
        <f t="shared" si="1"/>
        <v>2.5</v>
      </c>
      <c r="F9" s="42">
        <f t="shared" si="1"/>
        <v>845.8</v>
      </c>
      <c r="G9" s="42">
        <f t="shared" si="1"/>
        <v>196.2</v>
      </c>
      <c r="H9" s="42">
        <f t="shared" si="1"/>
        <v>9.3000000000000007</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068CA-976F-40DD-AAF5-41A0ED6BCA73}">
  <dimension ref="A1:G7"/>
  <sheetViews>
    <sheetView topLeftCell="A7" workbookViewId="0">
      <selection activeCell="I3" sqref="I3"/>
    </sheetView>
  </sheetViews>
  <sheetFormatPr defaultRowHeight="15.6" x14ac:dyDescent="0.3"/>
  <cols>
    <col min="1" max="1" width="34.19921875" bestFit="1" customWidth="1"/>
    <col min="2" max="2" width="16.09765625" bestFit="1" customWidth="1"/>
    <col min="3" max="4" width="6.8984375" bestFit="1" customWidth="1"/>
    <col min="5" max="5" width="9.69921875" bestFit="1" customWidth="1"/>
    <col min="6" max="6" width="6.8984375" bestFit="1" customWidth="1"/>
    <col min="7" max="7" width="17.5" bestFit="1" customWidth="1"/>
    <col min="8" max="8" width="16.09765625" customWidth="1"/>
    <col min="10" max="10" width="10.5" bestFit="1" customWidth="1"/>
    <col min="11" max="11" width="13.09765625" customWidth="1"/>
    <col min="12" max="12" width="8.69921875" bestFit="1" customWidth="1"/>
  </cols>
  <sheetData>
    <row r="1" spans="1:7" x14ac:dyDescent="0.3">
      <c r="A1" s="44"/>
      <c r="B1" s="47" t="s">
        <v>714</v>
      </c>
      <c r="C1" s="1" t="s">
        <v>708</v>
      </c>
      <c r="D1" s="1" t="s">
        <v>711</v>
      </c>
      <c r="E1" s="1" t="s">
        <v>303</v>
      </c>
      <c r="F1" s="1" t="s">
        <v>29</v>
      </c>
      <c r="G1" s="1" t="s">
        <v>38</v>
      </c>
    </row>
    <row r="2" spans="1:7" x14ac:dyDescent="0.3">
      <c r="A2" s="15" t="s">
        <v>589</v>
      </c>
      <c r="B2" s="15">
        <v>26</v>
      </c>
      <c r="C2" s="15">
        <v>1744.3</v>
      </c>
      <c r="D2" s="10">
        <v>904.5</v>
      </c>
      <c r="E2" s="10">
        <v>0</v>
      </c>
      <c r="F2" s="15">
        <v>835.8</v>
      </c>
      <c r="G2" s="15">
        <v>4</v>
      </c>
    </row>
    <row r="3" spans="1:7" x14ac:dyDescent="0.3">
      <c r="A3" s="15" t="s">
        <v>710</v>
      </c>
      <c r="B3" s="15">
        <v>2</v>
      </c>
      <c r="C3" s="15">
        <v>114</v>
      </c>
      <c r="D3" s="15">
        <v>0</v>
      </c>
      <c r="E3" s="15">
        <f>'All projects'!AI437</f>
        <v>23.1</v>
      </c>
      <c r="F3" s="15">
        <f>'All projects'!AI440</f>
        <v>36</v>
      </c>
      <c r="G3" s="15">
        <v>0</v>
      </c>
    </row>
    <row r="4" spans="1:7" x14ac:dyDescent="0.3">
      <c r="A4" s="15" t="s">
        <v>593</v>
      </c>
      <c r="B4" s="15">
        <v>5</v>
      </c>
      <c r="C4" s="15">
        <v>208.9</v>
      </c>
      <c r="D4" s="15">
        <f>'All projects'!AI29</f>
        <v>1.5</v>
      </c>
      <c r="E4" s="15">
        <v>0</v>
      </c>
      <c r="F4" s="15">
        <v>157.9</v>
      </c>
      <c r="G4" s="15">
        <f>'All projects'!AI4</f>
        <v>1.05</v>
      </c>
    </row>
    <row r="5" spans="1:7" x14ac:dyDescent="0.3">
      <c r="A5" s="15" t="s">
        <v>603</v>
      </c>
      <c r="B5" s="15">
        <v>1</v>
      </c>
      <c r="C5" s="15">
        <v>10</v>
      </c>
      <c r="D5" s="15">
        <v>0</v>
      </c>
      <c r="E5" s="15">
        <v>0</v>
      </c>
      <c r="F5" s="15">
        <f>'All projects'!AI504</f>
        <v>36</v>
      </c>
      <c r="G5" s="15">
        <v>0</v>
      </c>
    </row>
    <row r="6" spans="1:7" x14ac:dyDescent="0.3">
      <c r="A6" s="15" t="s">
        <v>591</v>
      </c>
      <c r="B6" s="15">
        <v>16</v>
      </c>
      <c r="C6" s="15">
        <v>1409.8</v>
      </c>
      <c r="D6" s="15">
        <v>471.9</v>
      </c>
      <c r="E6" s="15">
        <v>675.7</v>
      </c>
      <c r="F6" s="15">
        <v>257.8</v>
      </c>
      <c r="G6" s="15">
        <v>4.4000000000000004</v>
      </c>
    </row>
    <row r="7" spans="1:7" x14ac:dyDescent="0.3">
      <c r="A7" s="40" t="s">
        <v>709</v>
      </c>
      <c r="B7" s="41">
        <f t="shared" ref="B7:F7" si="0">SUM(B2:B6)</f>
        <v>50</v>
      </c>
      <c r="C7" s="41">
        <f t="shared" si="0"/>
        <v>3487</v>
      </c>
      <c r="D7" s="41">
        <f t="shared" si="0"/>
        <v>1377.9</v>
      </c>
      <c r="E7" s="41">
        <f t="shared" si="0"/>
        <v>698.80000000000007</v>
      </c>
      <c r="F7" s="41">
        <f t="shared" si="0"/>
        <v>1323.5</v>
      </c>
      <c r="G7" s="41">
        <f>SUM(G2:G6)</f>
        <v>9.4499999999999993</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21E67-22CD-47D1-8A8E-AF925FA151D9}">
  <dimension ref="A1:F7"/>
  <sheetViews>
    <sheetView workbookViewId="0">
      <selection activeCell="H6" sqref="H6"/>
    </sheetView>
  </sheetViews>
  <sheetFormatPr defaultRowHeight="15.6" x14ac:dyDescent="0.3"/>
  <cols>
    <col min="1" max="1" width="34.19921875" bestFit="1" customWidth="1"/>
    <col min="2" max="2" width="16.09765625" bestFit="1" customWidth="1"/>
    <col min="3" max="3" width="4.8984375" bestFit="1" customWidth="1"/>
    <col min="4" max="4" width="5.3984375" bestFit="1" customWidth="1"/>
    <col min="5" max="5" width="4.796875" bestFit="1" customWidth="1"/>
    <col min="6" max="6" width="17.5" bestFit="1" customWidth="1"/>
  </cols>
  <sheetData>
    <row r="1" spans="1:6" x14ac:dyDescent="0.3">
      <c r="A1" s="44"/>
      <c r="B1" s="47" t="s">
        <v>714</v>
      </c>
      <c r="C1" s="1" t="s">
        <v>708</v>
      </c>
      <c r="D1" s="1" t="s">
        <v>58</v>
      </c>
      <c r="E1" s="1" t="s">
        <v>29</v>
      </c>
      <c r="F1" s="1" t="s">
        <v>38</v>
      </c>
    </row>
    <row r="2" spans="1:6" x14ac:dyDescent="0.3">
      <c r="A2" s="15" t="s">
        <v>593</v>
      </c>
      <c r="B2" s="15">
        <v>1</v>
      </c>
      <c r="C2" s="38">
        <f>SUM(D2:F2)</f>
        <v>18</v>
      </c>
      <c r="D2" s="38">
        <v>0</v>
      </c>
      <c r="E2" s="38">
        <v>0</v>
      </c>
      <c r="F2" s="38">
        <f>'All projects'!AI247</f>
        <v>18</v>
      </c>
    </row>
    <row r="3" spans="1:6" x14ac:dyDescent="0.3">
      <c r="A3" s="15" t="s">
        <v>589</v>
      </c>
      <c r="B3" s="15">
        <v>3</v>
      </c>
      <c r="C3" s="38">
        <f>SUM(D3:F3)</f>
        <v>9.6</v>
      </c>
      <c r="D3" s="38">
        <v>0</v>
      </c>
      <c r="E3" s="38">
        <f>'All projects'!AI6</f>
        <v>7.8</v>
      </c>
      <c r="F3" s="38">
        <v>1.8</v>
      </c>
    </row>
    <row r="4" spans="1:6" x14ac:dyDescent="0.3">
      <c r="A4" s="15" t="s">
        <v>582</v>
      </c>
      <c r="B4" s="15">
        <v>1</v>
      </c>
      <c r="C4" s="38">
        <f>SUM(D4:F4)</f>
        <v>1.03</v>
      </c>
      <c r="D4" s="38">
        <v>0</v>
      </c>
      <c r="E4" s="38">
        <v>0</v>
      </c>
      <c r="F4" s="38">
        <f>'All projects'!AI15</f>
        <v>1.03</v>
      </c>
    </row>
    <row r="5" spans="1:6" x14ac:dyDescent="0.3">
      <c r="A5" s="38" t="s">
        <v>595</v>
      </c>
      <c r="B5" s="15">
        <v>7</v>
      </c>
      <c r="C5" s="38">
        <f>SUM(D5:F5)</f>
        <v>119.39999999999999</v>
      </c>
      <c r="D5" s="38">
        <f>'All projects'!AI38</f>
        <v>112.19999999999999</v>
      </c>
      <c r="E5" s="38">
        <v>0</v>
      </c>
      <c r="F5" s="38">
        <v>7.2</v>
      </c>
    </row>
    <row r="6" spans="1:6" x14ac:dyDescent="0.3">
      <c r="A6" s="15" t="s">
        <v>591</v>
      </c>
      <c r="B6" s="15">
        <v>1</v>
      </c>
      <c r="C6" s="38">
        <f>SUM(D6:F6)</f>
        <v>20</v>
      </c>
      <c r="D6" s="38">
        <v>0</v>
      </c>
      <c r="E6" s="38"/>
      <c r="F6" s="38">
        <f>'All projects'!AI578</f>
        <v>20</v>
      </c>
    </row>
    <row r="7" spans="1:6" x14ac:dyDescent="0.3">
      <c r="A7" s="40" t="s">
        <v>709</v>
      </c>
      <c r="B7" s="41">
        <f>SUM(B2:B6)</f>
        <v>13</v>
      </c>
      <c r="C7" s="42">
        <f>SUM(C2:C6)</f>
        <v>168.03</v>
      </c>
      <c r="D7" s="42">
        <f t="shared" ref="D7:F7" si="0">SUM(D2:D6)</f>
        <v>112.19999999999999</v>
      </c>
      <c r="E7" s="42">
        <f t="shared" si="0"/>
        <v>7.8</v>
      </c>
      <c r="F7" s="42">
        <f t="shared" si="0"/>
        <v>48.03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7652B-539A-47D7-907B-28F7D900E657}">
  <dimension ref="A1:S17"/>
  <sheetViews>
    <sheetView workbookViewId="0">
      <selection activeCell="K5" sqref="K5"/>
    </sheetView>
  </sheetViews>
  <sheetFormatPr defaultRowHeight="15.6" x14ac:dyDescent="0.3"/>
  <cols>
    <col min="1" max="1" width="11.796875" bestFit="1" customWidth="1"/>
    <col min="18" max="18" width="5.8984375" bestFit="1" customWidth="1"/>
    <col min="19" max="19" width="17.59765625" bestFit="1" customWidth="1"/>
  </cols>
  <sheetData>
    <row r="1" spans="1:19" x14ac:dyDescent="0.3">
      <c r="A1" s="63"/>
      <c r="B1" s="63">
        <v>2008</v>
      </c>
      <c r="C1" s="63">
        <v>2009</v>
      </c>
      <c r="D1" s="63">
        <v>2010</v>
      </c>
      <c r="E1" s="63">
        <v>2011</v>
      </c>
      <c r="F1" s="63">
        <v>2012</v>
      </c>
      <c r="G1" s="63">
        <v>2013</v>
      </c>
      <c r="H1" s="63">
        <v>2014</v>
      </c>
      <c r="I1" s="63">
        <v>2015</v>
      </c>
      <c r="J1" s="63">
        <v>2016</v>
      </c>
      <c r="K1" s="63">
        <v>2017</v>
      </c>
      <c r="L1" s="63">
        <v>2018</v>
      </c>
      <c r="M1" s="63">
        <v>2019</v>
      </c>
      <c r="N1" s="63">
        <v>2020</v>
      </c>
      <c r="O1" s="63">
        <v>2021</v>
      </c>
      <c r="P1" s="63">
        <v>2022</v>
      </c>
      <c r="Q1" s="63">
        <v>2023</v>
      </c>
      <c r="R1" s="63" t="s">
        <v>708</v>
      </c>
      <c r="S1" s="65" t="s">
        <v>723</v>
      </c>
    </row>
    <row r="2" spans="1:19" x14ac:dyDescent="0.3">
      <c r="A2" s="64" t="s">
        <v>27</v>
      </c>
      <c r="B2" s="67">
        <v>374.9</v>
      </c>
      <c r="C2" s="67">
        <v>101.5</v>
      </c>
      <c r="D2" s="67">
        <v>474.3</v>
      </c>
      <c r="E2" s="67">
        <v>342.1</v>
      </c>
      <c r="F2" s="67">
        <v>151.5</v>
      </c>
      <c r="G2" s="67">
        <v>858.2</v>
      </c>
      <c r="H2" s="67">
        <v>160.5</v>
      </c>
      <c r="I2" s="67">
        <v>393.5</v>
      </c>
      <c r="J2" s="67">
        <v>522.1</v>
      </c>
      <c r="K2" s="67">
        <v>69.599999999999994</v>
      </c>
      <c r="L2" s="67">
        <v>753.5</v>
      </c>
      <c r="M2" s="67">
        <v>927.7</v>
      </c>
      <c r="N2" s="67">
        <v>336.4</v>
      </c>
      <c r="O2" s="67">
        <v>239.7</v>
      </c>
      <c r="P2" s="67">
        <v>145.5</v>
      </c>
      <c r="Q2" s="67"/>
      <c r="R2" s="67">
        <f>SUM(B2:Q2)</f>
        <v>5850.9999999999991</v>
      </c>
      <c r="S2" s="72"/>
    </row>
    <row r="3" spans="1:19" x14ac:dyDescent="0.3">
      <c r="A3" s="64" t="s">
        <v>204</v>
      </c>
      <c r="B3" s="67">
        <v>28.1</v>
      </c>
      <c r="C3" s="67">
        <v>8.1999999999999993</v>
      </c>
      <c r="D3" s="67">
        <v>126</v>
      </c>
      <c r="E3" s="67">
        <v>208</v>
      </c>
      <c r="F3" s="67">
        <v>124</v>
      </c>
      <c r="G3" s="67">
        <v>389.8</v>
      </c>
      <c r="H3" s="67">
        <v>262.2</v>
      </c>
      <c r="I3" s="67">
        <v>13.6</v>
      </c>
      <c r="J3" s="67">
        <v>257.10000000000002</v>
      </c>
      <c r="K3" s="67">
        <v>99.2</v>
      </c>
      <c r="L3" s="67">
        <v>8</v>
      </c>
      <c r="M3" s="67">
        <v>115</v>
      </c>
      <c r="N3" s="67">
        <v>2.66</v>
      </c>
      <c r="O3" s="67"/>
      <c r="P3" s="67">
        <v>14.9</v>
      </c>
      <c r="Q3" s="67"/>
      <c r="R3" s="67">
        <f t="shared" ref="R3:R7" si="0">SUM(B3:Q3)</f>
        <v>1656.7600000000002</v>
      </c>
      <c r="S3" s="72"/>
    </row>
    <row r="4" spans="1:19" x14ac:dyDescent="0.3">
      <c r="A4" s="64" t="s">
        <v>293</v>
      </c>
      <c r="B4" s="67">
        <v>2</v>
      </c>
      <c r="C4" s="67">
        <v>3.2</v>
      </c>
      <c r="D4" s="67">
        <v>14.2</v>
      </c>
      <c r="E4" s="67">
        <v>22.79</v>
      </c>
      <c r="F4" s="67">
        <v>33.89</v>
      </c>
      <c r="G4" s="67"/>
      <c r="H4" s="67">
        <v>2</v>
      </c>
      <c r="I4" s="67"/>
      <c r="J4" s="67">
        <v>129.9</v>
      </c>
      <c r="K4" s="67">
        <v>176.8</v>
      </c>
      <c r="L4" s="67">
        <v>27.6</v>
      </c>
      <c r="M4" s="67">
        <v>47.2</v>
      </c>
      <c r="N4" s="67">
        <v>260.3</v>
      </c>
      <c r="O4" s="67"/>
      <c r="P4" s="67">
        <v>77.5</v>
      </c>
      <c r="Q4" s="73">
        <v>0.23</v>
      </c>
      <c r="R4" s="67">
        <f t="shared" si="0"/>
        <v>797.61000000000013</v>
      </c>
      <c r="S4" s="72"/>
    </row>
    <row r="5" spans="1:19" x14ac:dyDescent="0.3">
      <c r="A5" s="64" t="s">
        <v>364</v>
      </c>
      <c r="B5" s="67">
        <v>110.2</v>
      </c>
      <c r="C5" s="67"/>
      <c r="D5" s="67">
        <v>171</v>
      </c>
      <c r="E5" s="67">
        <v>58.3</v>
      </c>
      <c r="F5" s="67">
        <v>18</v>
      </c>
      <c r="G5" s="67">
        <v>171</v>
      </c>
      <c r="H5" s="67">
        <v>189</v>
      </c>
      <c r="I5" s="67">
        <v>411</v>
      </c>
      <c r="J5" s="67">
        <v>38</v>
      </c>
      <c r="K5" s="67">
        <v>901.7</v>
      </c>
      <c r="L5" s="67">
        <v>83.2</v>
      </c>
      <c r="M5" s="67">
        <v>124.9</v>
      </c>
      <c r="N5" s="67">
        <v>977</v>
      </c>
      <c r="O5" s="67">
        <v>85</v>
      </c>
      <c r="P5" s="67">
        <v>80</v>
      </c>
      <c r="Q5" s="67">
        <v>70</v>
      </c>
      <c r="R5" s="67">
        <f t="shared" si="0"/>
        <v>3488.2999999999997</v>
      </c>
      <c r="S5" s="72"/>
    </row>
    <row r="6" spans="1:19" x14ac:dyDescent="0.3">
      <c r="A6" s="64" t="s">
        <v>446</v>
      </c>
      <c r="B6" s="67">
        <v>0</v>
      </c>
      <c r="C6" s="67">
        <v>0</v>
      </c>
      <c r="D6" s="67">
        <v>0</v>
      </c>
      <c r="E6" s="67">
        <v>47.6</v>
      </c>
      <c r="F6" s="67">
        <v>0</v>
      </c>
      <c r="G6" s="67">
        <v>0</v>
      </c>
      <c r="H6" s="67">
        <v>0</v>
      </c>
      <c r="I6" s="67">
        <v>12.4</v>
      </c>
      <c r="J6" s="67">
        <v>0.35</v>
      </c>
      <c r="K6" s="67">
        <v>0</v>
      </c>
      <c r="L6" s="67">
        <v>675</v>
      </c>
      <c r="M6" s="67">
        <v>0</v>
      </c>
      <c r="N6" s="67">
        <v>0</v>
      </c>
      <c r="O6" s="67">
        <v>0</v>
      </c>
      <c r="P6" s="67">
        <v>0</v>
      </c>
      <c r="Q6" s="67">
        <v>0</v>
      </c>
      <c r="R6" s="67">
        <f>SUM(B6:Q6)</f>
        <v>735.35</v>
      </c>
      <c r="S6" s="72"/>
    </row>
    <row r="7" spans="1:19" x14ac:dyDescent="0.3">
      <c r="A7" s="64" t="s">
        <v>467</v>
      </c>
      <c r="B7" s="67">
        <v>128.4</v>
      </c>
      <c r="C7" s="67"/>
      <c r="D7" s="67">
        <v>682.6</v>
      </c>
      <c r="E7" s="67">
        <v>342.5</v>
      </c>
      <c r="F7" s="67">
        <v>247.3</v>
      </c>
      <c r="G7" s="67">
        <v>583.79999999999995</v>
      </c>
      <c r="H7" s="67">
        <v>300</v>
      </c>
      <c r="I7" s="67">
        <v>300</v>
      </c>
      <c r="J7" s="67">
        <v>393.3</v>
      </c>
      <c r="K7" s="67">
        <v>823</v>
      </c>
      <c r="L7" s="67">
        <v>2002.2</v>
      </c>
      <c r="M7" s="67">
        <v>366.5</v>
      </c>
      <c r="N7" s="67">
        <v>909.7</v>
      </c>
      <c r="O7" s="67">
        <v>854</v>
      </c>
      <c r="P7" s="67">
        <v>3097.7</v>
      </c>
      <c r="Q7" s="67">
        <v>1940.6</v>
      </c>
      <c r="R7" s="67">
        <f t="shared" si="0"/>
        <v>12971.6</v>
      </c>
      <c r="S7" s="72"/>
    </row>
    <row r="8" spans="1:19" x14ac:dyDescent="0.3">
      <c r="A8" s="68" t="s">
        <v>708</v>
      </c>
      <c r="B8" s="69">
        <f>SUM(B2:B7)</f>
        <v>643.6</v>
      </c>
      <c r="C8" s="69">
        <f>SUM(C2:C7)</f>
        <v>112.9</v>
      </c>
      <c r="D8" s="69">
        <f t="shared" ref="D8:Q8" si="1">SUM(D2:D7)</f>
        <v>1468.1</v>
      </c>
      <c r="E8" s="69">
        <f t="shared" si="1"/>
        <v>1021.29</v>
      </c>
      <c r="F8" s="69">
        <f t="shared" si="1"/>
        <v>574.69000000000005</v>
      </c>
      <c r="G8" s="69">
        <f t="shared" si="1"/>
        <v>2002.8</v>
      </c>
      <c r="H8" s="69">
        <f t="shared" si="1"/>
        <v>913.7</v>
      </c>
      <c r="I8" s="69">
        <f t="shared" si="1"/>
        <v>1130.5</v>
      </c>
      <c r="J8" s="69">
        <f t="shared" si="1"/>
        <v>1340.75</v>
      </c>
      <c r="K8" s="69">
        <f t="shared" si="1"/>
        <v>2070.3000000000002</v>
      </c>
      <c r="L8" s="69">
        <f t="shared" si="1"/>
        <v>3549.5</v>
      </c>
      <c r="M8" s="69">
        <f t="shared" si="1"/>
        <v>1581.3000000000002</v>
      </c>
      <c r="N8" s="69">
        <f t="shared" si="1"/>
        <v>2486.0600000000004</v>
      </c>
      <c r="O8" s="69">
        <f t="shared" si="1"/>
        <v>1178.7</v>
      </c>
      <c r="P8" s="69">
        <f t="shared" si="1"/>
        <v>3415.6</v>
      </c>
      <c r="Q8" s="69">
        <f t="shared" si="1"/>
        <v>2010.83</v>
      </c>
      <c r="R8" s="102">
        <f>SUM(R2:R7)</f>
        <v>25500.62</v>
      </c>
      <c r="S8" s="72"/>
    </row>
    <row r="9" spans="1:19" x14ac:dyDescent="0.3">
      <c r="A9" s="50"/>
      <c r="B9" s="53"/>
      <c r="C9" s="53"/>
      <c r="D9" s="53"/>
      <c r="E9" s="53"/>
      <c r="F9" s="53"/>
      <c r="G9" s="53"/>
      <c r="H9" s="43"/>
      <c r="I9" s="43"/>
    </row>
    <row r="10" spans="1:19" x14ac:dyDescent="0.3">
      <c r="A10" s="63"/>
      <c r="B10" s="63">
        <v>2008</v>
      </c>
      <c r="C10" s="63">
        <v>2009</v>
      </c>
      <c r="D10" s="63">
        <v>2010</v>
      </c>
      <c r="E10" s="63">
        <v>2011</v>
      </c>
      <c r="F10" s="63">
        <v>2012</v>
      </c>
      <c r="G10" s="63">
        <v>2013</v>
      </c>
      <c r="H10" s="63">
        <v>2014</v>
      </c>
      <c r="I10" s="63">
        <v>2015</v>
      </c>
      <c r="J10" s="63">
        <v>2016</v>
      </c>
      <c r="K10" s="63">
        <v>2017</v>
      </c>
      <c r="L10" s="63">
        <v>2018</v>
      </c>
      <c r="M10" s="63">
        <v>2019</v>
      </c>
      <c r="N10" s="63">
        <v>2020</v>
      </c>
      <c r="O10" s="63">
        <v>2021</v>
      </c>
      <c r="P10" s="63">
        <v>2022</v>
      </c>
      <c r="Q10" s="63">
        <v>2023</v>
      </c>
      <c r="R10" s="65"/>
    </row>
    <row r="11" spans="1:19" x14ac:dyDescent="0.3">
      <c r="A11" s="64" t="s">
        <v>27</v>
      </c>
      <c r="B11" s="66">
        <f>B2/$B$8</f>
        <v>0.58250466128029832</v>
      </c>
      <c r="C11" s="66">
        <f t="shared" ref="C11:C16" si="2">C2/$C$8</f>
        <v>0.89902568644818415</v>
      </c>
      <c r="D11" s="66">
        <f t="shared" ref="D11:D16" si="3">D2/$D$8</f>
        <v>0.32307063551529192</v>
      </c>
      <c r="E11" s="66">
        <f>E2/$E$8</f>
        <v>0.33496852020483903</v>
      </c>
      <c r="F11" s="66">
        <f>F2/$F$8</f>
        <v>0.26362038664323373</v>
      </c>
      <c r="G11" s="66">
        <f>G2/$G$8</f>
        <v>0.42850009986019577</v>
      </c>
      <c r="H11" s="66">
        <f>H2/$H$8</f>
        <v>0.17565940680748604</v>
      </c>
      <c r="I11" s="66">
        <f>I2/$I$8</f>
        <v>0.34807607253427686</v>
      </c>
      <c r="J11" s="66">
        <f>J2/$J$8</f>
        <v>0.38940891292187213</v>
      </c>
      <c r="K11" s="66">
        <f>K2/$K$8</f>
        <v>3.3618316186059982E-2</v>
      </c>
      <c r="L11" s="66">
        <f>L2/$L$8</f>
        <v>0.21228342020002816</v>
      </c>
      <c r="M11" s="66">
        <f>M2/$M$8</f>
        <v>0.58666919623094915</v>
      </c>
      <c r="N11" s="66">
        <f>N2/$N$8</f>
        <v>0.13531451372855036</v>
      </c>
      <c r="O11" s="66">
        <f>O2/$O$8</f>
        <v>0.20335963349452785</v>
      </c>
      <c r="P11" s="66">
        <f>P2/$P$8</f>
        <v>4.2598664949057265E-2</v>
      </c>
      <c r="Q11" s="66">
        <f>Q2/$Q$8</f>
        <v>0</v>
      </c>
      <c r="S11" s="71"/>
    </row>
    <row r="12" spans="1:19" x14ac:dyDescent="0.3">
      <c r="A12" s="64" t="s">
        <v>204</v>
      </c>
      <c r="B12" s="66">
        <f t="shared" ref="B12:B16" si="4">B3/$B$8</f>
        <v>4.3660658794282166E-2</v>
      </c>
      <c r="C12" s="66">
        <f t="shared" si="2"/>
        <v>7.2630646589902564E-2</v>
      </c>
      <c r="D12" s="66">
        <f t="shared" si="3"/>
        <v>8.5825216265921947E-2</v>
      </c>
      <c r="E12" s="66">
        <f t="shared" ref="E12:E16" si="5">E3/$E$8</f>
        <v>0.20366399357675097</v>
      </c>
      <c r="F12" s="66">
        <f t="shared" ref="F12:F16" si="6">F3/$F$8</f>
        <v>0.21576850127895036</v>
      </c>
      <c r="G12" s="66">
        <f t="shared" ref="G12:G16" si="7">G3/$G$8</f>
        <v>0.19462752146994208</v>
      </c>
      <c r="H12" s="66">
        <f t="shared" ref="H12:H16" si="8">H3/$H$8</f>
        <v>0.28696508700886503</v>
      </c>
      <c r="I12" s="66">
        <f t="shared" ref="I12:I16" si="9">I3/$I$8</f>
        <v>1.2030075187969924E-2</v>
      </c>
      <c r="J12" s="66">
        <f t="shared" ref="J12:J16" si="10">J3/$J$8</f>
        <v>0.19175834421033006</v>
      </c>
      <c r="K12" s="66">
        <f t="shared" ref="K12:K16" si="11">K3/$K$8</f>
        <v>4.7915761000821136E-2</v>
      </c>
      <c r="L12" s="66">
        <f t="shared" ref="L12:L16" si="12">L3/$L$8</f>
        <v>2.253838568812509E-3</v>
      </c>
      <c r="M12" s="66">
        <f t="shared" ref="M12:M16" si="13">M3/$M$8</f>
        <v>7.2724973123379485E-2</v>
      </c>
      <c r="N12" s="66">
        <f t="shared" ref="N12:N16" si="14">N3/$N$8</f>
        <v>1.0699661311472772E-3</v>
      </c>
      <c r="O12" s="66">
        <f t="shared" ref="O12:O16" si="15">O3/$O$8</f>
        <v>0</v>
      </c>
      <c r="P12" s="66">
        <f t="shared" ref="P12:P16" si="16">P3/$P$8</f>
        <v>4.3623375102471015E-3</v>
      </c>
      <c r="Q12" s="66">
        <f t="shared" ref="Q12:Q15" si="17">Q3/$Q$8</f>
        <v>0</v>
      </c>
      <c r="S12" s="72"/>
    </row>
    <row r="13" spans="1:19" x14ac:dyDescent="0.3">
      <c r="A13" s="64" t="s">
        <v>293</v>
      </c>
      <c r="B13" s="66">
        <f t="shared" si="4"/>
        <v>3.1075201988812924E-3</v>
      </c>
      <c r="C13" s="66">
        <f t="shared" si="2"/>
        <v>2.8343666961913198E-2</v>
      </c>
      <c r="D13" s="66">
        <f t="shared" si="3"/>
        <v>9.6723656426673937E-3</v>
      </c>
      <c r="E13" s="66">
        <f t="shared" si="5"/>
        <v>2.231491545006805E-2</v>
      </c>
      <c r="F13" s="66">
        <f t="shared" si="6"/>
        <v>5.8970923454384101E-2</v>
      </c>
      <c r="G13" s="66">
        <f t="shared" si="7"/>
        <v>0</v>
      </c>
      <c r="H13" s="66">
        <f t="shared" si="8"/>
        <v>2.1889022655138448E-3</v>
      </c>
      <c r="I13" s="66">
        <f t="shared" si="9"/>
        <v>0</v>
      </c>
      <c r="J13" s="66">
        <f t="shared" si="10"/>
        <v>9.6886071228789866E-2</v>
      </c>
      <c r="K13" s="66">
        <f t="shared" si="11"/>
        <v>8.5398251461140898E-2</v>
      </c>
      <c r="L13" s="66">
        <f t="shared" si="12"/>
        <v>7.7757430624031555E-3</v>
      </c>
      <c r="M13" s="66">
        <f t="shared" si="13"/>
        <v>2.9848858534117496E-2</v>
      </c>
      <c r="N13" s="66">
        <f t="shared" si="14"/>
        <v>0.10470382854798355</v>
      </c>
      <c r="O13" s="66">
        <f t="shared" si="15"/>
        <v>0</v>
      </c>
      <c r="P13" s="66">
        <f t="shared" si="16"/>
        <v>2.2690010539875863E-2</v>
      </c>
      <c r="Q13" s="66">
        <f t="shared" si="17"/>
        <v>1.143806288945361E-4</v>
      </c>
    </row>
    <row r="14" spans="1:19" x14ac:dyDescent="0.3">
      <c r="A14" s="64" t="s">
        <v>364</v>
      </c>
      <c r="B14" s="66">
        <f t="shared" si="4"/>
        <v>0.17122436295835922</v>
      </c>
      <c r="C14" s="66">
        <f t="shared" si="2"/>
        <v>0</v>
      </c>
      <c r="D14" s="66">
        <f t="shared" si="3"/>
        <v>0.11647707921803692</v>
      </c>
      <c r="E14" s="66">
        <f t="shared" si="5"/>
        <v>5.708466743040664E-2</v>
      </c>
      <c r="F14" s="66">
        <f t="shared" si="6"/>
        <v>3.1321234056621829E-2</v>
      </c>
      <c r="G14" s="66">
        <f t="shared" si="7"/>
        <v>8.5380467345715999E-2</v>
      </c>
      <c r="H14" s="66">
        <f t="shared" si="8"/>
        <v>0.20685126409105833</v>
      </c>
      <c r="I14" s="66">
        <f t="shared" si="9"/>
        <v>0.36355594869526758</v>
      </c>
      <c r="J14" s="66">
        <f t="shared" si="10"/>
        <v>2.8342345702032444E-2</v>
      </c>
      <c r="K14" s="66">
        <f t="shared" si="11"/>
        <v>0.43554074288750422</v>
      </c>
      <c r="L14" s="66">
        <f t="shared" si="12"/>
        <v>2.3439921115650093E-2</v>
      </c>
      <c r="M14" s="66">
        <f t="shared" si="13"/>
        <v>7.8985644722696507E-2</v>
      </c>
      <c r="N14" s="66">
        <f t="shared" si="14"/>
        <v>0.39299131959807881</v>
      </c>
      <c r="O14" s="66">
        <f t="shared" si="15"/>
        <v>7.2113345210825477E-2</v>
      </c>
      <c r="P14" s="66">
        <f t="shared" si="16"/>
        <v>2.3421946363742827E-2</v>
      </c>
      <c r="Q14" s="66">
        <f t="shared" si="17"/>
        <v>3.4811495750510985E-2</v>
      </c>
    </row>
    <row r="15" spans="1:19" x14ac:dyDescent="0.3">
      <c r="A15" s="64" t="s">
        <v>446</v>
      </c>
      <c r="B15" s="66">
        <f t="shared" si="4"/>
        <v>0</v>
      </c>
      <c r="C15" s="66">
        <f t="shared" si="2"/>
        <v>0</v>
      </c>
      <c r="D15" s="66">
        <f t="shared" si="3"/>
        <v>0</v>
      </c>
      <c r="E15" s="66">
        <f t="shared" si="5"/>
        <v>4.6607721606987243E-2</v>
      </c>
      <c r="F15" s="66">
        <f t="shared" si="6"/>
        <v>0</v>
      </c>
      <c r="G15" s="66">
        <f t="shared" si="7"/>
        <v>0</v>
      </c>
      <c r="H15" s="66">
        <f t="shared" si="8"/>
        <v>0</v>
      </c>
      <c r="I15" s="66">
        <f t="shared" si="9"/>
        <v>1.0968597965501991E-2</v>
      </c>
      <c r="J15" s="66">
        <f t="shared" si="10"/>
        <v>2.610479209397725E-4</v>
      </c>
      <c r="K15" s="66">
        <f t="shared" si="11"/>
        <v>0</v>
      </c>
      <c r="L15" s="66">
        <f t="shared" si="12"/>
        <v>0.19016762924355543</v>
      </c>
      <c r="M15" s="66">
        <f t="shared" si="13"/>
        <v>0</v>
      </c>
      <c r="N15" s="66">
        <f t="shared" si="14"/>
        <v>0</v>
      </c>
      <c r="O15" s="66">
        <f t="shared" si="15"/>
        <v>0</v>
      </c>
      <c r="P15" s="66">
        <f t="shared" si="16"/>
        <v>0</v>
      </c>
      <c r="Q15" s="66">
        <f t="shared" si="17"/>
        <v>0</v>
      </c>
    </row>
    <row r="16" spans="1:19" x14ac:dyDescent="0.3">
      <c r="A16" s="64" t="s">
        <v>467</v>
      </c>
      <c r="B16" s="66">
        <f t="shared" si="4"/>
        <v>0.199502796768179</v>
      </c>
      <c r="C16" s="66">
        <f t="shared" si="2"/>
        <v>0</v>
      </c>
      <c r="D16" s="66">
        <f t="shared" si="3"/>
        <v>0.46495470335808192</v>
      </c>
      <c r="E16" s="66">
        <f t="shared" si="5"/>
        <v>0.33536018173094811</v>
      </c>
      <c r="F16" s="66">
        <f t="shared" si="6"/>
        <v>0.43031895456680991</v>
      </c>
      <c r="G16" s="66">
        <f t="shared" si="7"/>
        <v>0.2914919113241462</v>
      </c>
      <c r="H16" s="66">
        <f t="shared" si="8"/>
        <v>0.32833533982707669</v>
      </c>
      <c r="I16" s="66">
        <f t="shared" si="9"/>
        <v>0.26536930561698363</v>
      </c>
      <c r="J16" s="66">
        <f t="shared" si="10"/>
        <v>0.29334327801603582</v>
      </c>
      <c r="K16" s="66">
        <f t="shared" si="11"/>
        <v>0.39752692846447374</v>
      </c>
      <c r="L16" s="66">
        <f t="shared" si="12"/>
        <v>0.56407944780955066</v>
      </c>
      <c r="M16" s="66">
        <f t="shared" si="13"/>
        <v>0.23177132738885725</v>
      </c>
      <c r="N16" s="66">
        <f t="shared" si="14"/>
        <v>0.36592037199423982</v>
      </c>
      <c r="O16" s="66">
        <f t="shared" si="15"/>
        <v>0.72452702129464663</v>
      </c>
      <c r="P16" s="66">
        <f t="shared" si="16"/>
        <v>0.90692704063707696</v>
      </c>
      <c r="Q16" s="66">
        <f>Q7/$Q$8</f>
        <v>0.96507412362059442</v>
      </c>
    </row>
    <row r="17" spans="1:17" x14ac:dyDescent="0.3">
      <c r="A17" s="68" t="s">
        <v>708</v>
      </c>
      <c r="B17" s="70">
        <f t="shared" ref="B17:Q17" si="18">SUM(B11:B16)</f>
        <v>1</v>
      </c>
      <c r="C17" s="70">
        <f t="shared" si="18"/>
        <v>0.99999999999999989</v>
      </c>
      <c r="D17" s="70">
        <f t="shared" si="18"/>
        <v>1</v>
      </c>
      <c r="E17" s="70">
        <f t="shared" si="18"/>
        <v>1</v>
      </c>
      <c r="F17" s="70">
        <f t="shared" si="18"/>
        <v>0.99999999999999989</v>
      </c>
      <c r="G17" s="70">
        <f t="shared" si="18"/>
        <v>1</v>
      </c>
      <c r="H17" s="70">
        <f t="shared" si="18"/>
        <v>1</v>
      </c>
      <c r="I17" s="70">
        <f t="shared" si="18"/>
        <v>1</v>
      </c>
      <c r="J17" s="70">
        <f t="shared" si="18"/>
        <v>1</v>
      </c>
      <c r="K17" s="70">
        <f t="shared" si="18"/>
        <v>1</v>
      </c>
      <c r="L17" s="70">
        <f t="shared" si="18"/>
        <v>1</v>
      </c>
      <c r="M17" s="70">
        <f t="shared" si="18"/>
        <v>0.99999999999999978</v>
      </c>
      <c r="N17" s="70">
        <f t="shared" si="18"/>
        <v>0.99999999999999978</v>
      </c>
      <c r="O17" s="70">
        <f t="shared" si="18"/>
        <v>1</v>
      </c>
      <c r="P17" s="70">
        <f t="shared" si="18"/>
        <v>1</v>
      </c>
      <c r="Q17" s="70">
        <f t="shared" si="18"/>
        <v>0.99999999999999989</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9F6E-1F51-4EC0-9740-C19F6FC59319}">
  <dimension ref="A1:K14"/>
  <sheetViews>
    <sheetView topLeftCell="A28" workbookViewId="0">
      <selection activeCell="K8" sqref="K8"/>
    </sheetView>
  </sheetViews>
  <sheetFormatPr defaultRowHeight="15.6" x14ac:dyDescent="0.3"/>
  <cols>
    <col min="1" max="1" width="36.69921875" bestFit="1" customWidth="1"/>
    <col min="2" max="2" width="16.09765625" bestFit="1" customWidth="1"/>
    <col min="3" max="3" width="6.8984375" bestFit="1" customWidth="1"/>
    <col min="4" max="4" width="9.09765625" bestFit="1" customWidth="1"/>
    <col min="5" max="5" width="5.3984375" bestFit="1" customWidth="1"/>
    <col min="6" max="6" width="5.8984375" bestFit="1" customWidth="1"/>
    <col min="7" max="7" width="10" bestFit="1" customWidth="1"/>
    <col min="8" max="8" width="21.8984375" bestFit="1" customWidth="1"/>
    <col min="9" max="9" width="17.5" bestFit="1" customWidth="1"/>
    <col min="11" max="11" width="11.69921875" bestFit="1" customWidth="1"/>
  </cols>
  <sheetData>
    <row r="1" spans="1:11" x14ac:dyDescent="0.3">
      <c r="A1" s="44"/>
      <c r="B1" s="47" t="s">
        <v>714</v>
      </c>
      <c r="C1" s="1" t="s">
        <v>708</v>
      </c>
      <c r="D1" s="1" t="s">
        <v>579</v>
      </c>
      <c r="E1" s="1" t="s">
        <v>58</v>
      </c>
      <c r="F1" s="1" t="s">
        <v>29</v>
      </c>
      <c r="G1" s="1" t="s">
        <v>239</v>
      </c>
      <c r="H1" s="1" t="s">
        <v>464</v>
      </c>
      <c r="I1" s="1" t="s">
        <v>38</v>
      </c>
      <c r="K1" s="43"/>
    </row>
    <row r="2" spans="1:11" x14ac:dyDescent="0.3">
      <c r="A2" s="15" t="s">
        <v>593</v>
      </c>
      <c r="B2" s="38">
        <v>1</v>
      </c>
      <c r="C2" s="38">
        <f>F2</f>
        <v>11</v>
      </c>
      <c r="D2" s="38">
        <v>0</v>
      </c>
      <c r="E2" s="38">
        <v>0</v>
      </c>
      <c r="F2" s="38">
        <f>'All projects'!AI11</f>
        <v>11</v>
      </c>
      <c r="G2" s="38">
        <v>0</v>
      </c>
      <c r="H2" s="38">
        <v>0</v>
      </c>
      <c r="I2" s="38">
        <v>0</v>
      </c>
    </row>
    <row r="3" spans="1:11" x14ac:dyDescent="0.3">
      <c r="A3" s="38" t="s">
        <v>607</v>
      </c>
      <c r="B3" s="38">
        <v>7</v>
      </c>
      <c r="C3" s="38">
        <v>1567.7</v>
      </c>
      <c r="D3" s="38">
        <v>0</v>
      </c>
      <c r="E3" s="38">
        <v>0</v>
      </c>
      <c r="F3" s="38">
        <v>1567.7</v>
      </c>
      <c r="G3" s="38">
        <v>0</v>
      </c>
      <c r="H3" s="38">
        <v>0</v>
      </c>
      <c r="I3" s="38">
        <v>0</v>
      </c>
    </row>
    <row r="4" spans="1:11" x14ac:dyDescent="0.3">
      <c r="A4" s="15" t="s">
        <v>589</v>
      </c>
      <c r="B4" s="38">
        <v>13</v>
      </c>
      <c r="C4" s="38">
        <v>2450.3000000000002</v>
      </c>
      <c r="D4" s="38">
        <v>0</v>
      </c>
      <c r="E4" s="38">
        <v>0</v>
      </c>
      <c r="F4" s="38">
        <v>2023.3</v>
      </c>
      <c r="G4" s="38">
        <f>'All projects'!AI448</f>
        <v>0</v>
      </c>
      <c r="H4" s="38">
        <v>0</v>
      </c>
      <c r="I4" s="38">
        <v>0</v>
      </c>
    </row>
    <row r="5" spans="1:11" x14ac:dyDescent="0.3">
      <c r="A5" s="38" t="s">
        <v>582</v>
      </c>
      <c r="B5" s="38">
        <v>2</v>
      </c>
      <c r="C5" s="38">
        <v>371.8</v>
      </c>
      <c r="D5" s="38">
        <v>0</v>
      </c>
      <c r="E5" s="38">
        <v>0</v>
      </c>
      <c r="F5" s="38">
        <v>371.8</v>
      </c>
      <c r="G5" s="38">
        <v>0</v>
      </c>
      <c r="H5" s="38">
        <v>0</v>
      </c>
      <c r="I5" s="38">
        <v>0</v>
      </c>
    </row>
    <row r="6" spans="1:11" x14ac:dyDescent="0.3">
      <c r="A6" s="15" t="s">
        <v>710</v>
      </c>
      <c r="B6" s="38">
        <v>2</v>
      </c>
      <c r="C6" s="38">
        <f>F6</f>
        <v>827</v>
      </c>
      <c r="D6" s="38">
        <v>0</v>
      </c>
      <c r="E6" s="38">
        <v>0</v>
      </c>
      <c r="F6" s="38">
        <v>827</v>
      </c>
      <c r="G6" s="38">
        <v>0</v>
      </c>
      <c r="H6" s="38">
        <v>0</v>
      </c>
      <c r="I6" s="38">
        <v>0</v>
      </c>
    </row>
    <row r="7" spans="1:11" x14ac:dyDescent="0.3">
      <c r="A7" s="15" t="s">
        <v>593</v>
      </c>
      <c r="B7" s="38">
        <v>4</v>
      </c>
      <c r="C7" s="38">
        <v>376.9</v>
      </c>
      <c r="D7" s="38">
        <v>0</v>
      </c>
      <c r="E7" s="38">
        <v>0</v>
      </c>
      <c r="F7" s="38">
        <v>255</v>
      </c>
      <c r="G7" s="38">
        <f>'All projects'!AI407</f>
        <v>15</v>
      </c>
      <c r="H7" s="38">
        <f>'All projects'!AI153</f>
        <v>0.27500000000000002</v>
      </c>
      <c r="I7" s="38">
        <v>0</v>
      </c>
    </row>
    <row r="8" spans="1:11" x14ac:dyDescent="0.3">
      <c r="A8" s="15" t="s">
        <v>595</v>
      </c>
      <c r="B8" s="38">
        <v>4</v>
      </c>
      <c r="C8" s="38">
        <v>200.2</v>
      </c>
      <c r="D8" s="38">
        <v>0</v>
      </c>
      <c r="E8" s="38">
        <v>0</v>
      </c>
      <c r="F8" s="38">
        <v>200</v>
      </c>
      <c r="G8" s="38">
        <v>0</v>
      </c>
      <c r="H8" s="38">
        <f>'All projects'!AI165</f>
        <v>389.20000000000005</v>
      </c>
      <c r="I8" s="38">
        <v>0</v>
      </c>
    </row>
    <row r="9" spans="1:11" x14ac:dyDescent="0.3">
      <c r="A9" s="38" t="s">
        <v>713</v>
      </c>
      <c r="B9" s="38">
        <v>7</v>
      </c>
      <c r="C9" s="38">
        <v>2792.1</v>
      </c>
      <c r="D9" s="38">
        <v>0</v>
      </c>
      <c r="E9" s="39">
        <v>0</v>
      </c>
      <c r="F9" s="38">
        <v>2787.2</v>
      </c>
      <c r="G9" s="38">
        <v>0</v>
      </c>
      <c r="H9" s="38">
        <v>4.9000000000000004</v>
      </c>
      <c r="I9" s="38">
        <v>0</v>
      </c>
    </row>
    <row r="10" spans="1:11" x14ac:dyDescent="0.3">
      <c r="A10" s="15" t="s">
        <v>603</v>
      </c>
      <c r="B10" s="15">
        <v>7</v>
      </c>
      <c r="C10" s="15">
        <v>1358.4</v>
      </c>
      <c r="D10" s="15">
        <v>0</v>
      </c>
      <c r="E10" s="15">
        <v>0</v>
      </c>
      <c r="F10" s="15">
        <v>1358.4</v>
      </c>
      <c r="G10" s="15">
        <v>0</v>
      </c>
      <c r="H10" s="15">
        <v>0</v>
      </c>
      <c r="I10" s="15">
        <v>0</v>
      </c>
    </row>
    <row r="11" spans="1:11" x14ac:dyDescent="0.3">
      <c r="A11" s="15" t="s">
        <v>720</v>
      </c>
      <c r="B11" s="15">
        <v>18</v>
      </c>
      <c r="C11" s="15">
        <v>544</v>
      </c>
      <c r="D11" s="15">
        <v>0</v>
      </c>
      <c r="E11" s="15">
        <v>0</v>
      </c>
      <c r="F11" s="15">
        <v>482.5</v>
      </c>
      <c r="G11" s="15">
        <v>0</v>
      </c>
      <c r="H11" s="15">
        <f>'All projects'!AI441</f>
        <v>102</v>
      </c>
      <c r="I11" s="15">
        <f>'All projects'!AI175</f>
        <v>378.2</v>
      </c>
    </row>
    <row r="12" spans="1:11" x14ac:dyDescent="0.3">
      <c r="A12" s="15" t="s">
        <v>597</v>
      </c>
      <c r="B12" s="15">
        <v>16</v>
      </c>
      <c r="C12" s="15">
        <v>2331.4</v>
      </c>
      <c r="D12" s="15">
        <v>0</v>
      </c>
      <c r="E12" s="15">
        <v>0</v>
      </c>
      <c r="F12" s="15">
        <v>2813.9</v>
      </c>
      <c r="G12" s="15">
        <v>0</v>
      </c>
      <c r="H12" s="15">
        <f>'All projects'!AI441</f>
        <v>102</v>
      </c>
      <c r="I12" s="15">
        <v>4.8</v>
      </c>
    </row>
    <row r="13" spans="1:11" x14ac:dyDescent="0.3">
      <c r="A13" s="15" t="s">
        <v>601</v>
      </c>
      <c r="B13" s="15">
        <v>8</v>
      </c>
      <c r="C13" s="15">
        <v>2893.2</v>
      </c>
      <c r="D13" s="15">
        <f>'All projects'!AI317</f>
        <v>1</v>
      </c>
      <c r="E13" s="15">
        <v>0</v>
      </c>
      <c r="F13" s="15">
        <v>2865.2</v>
      </c>
      <c r="G13" s="15">
        <v>0</v>
      </c>
      <c r="H13" s="15">
        <v>0</v>
      </c>
      <c r="I13" s="15">
        <v>0</v>
      </c>
    </row>
    <row r="14" spans="1:11" x14ac:dyDescent="0.3">
      <c r="A14" s="41" t="s">
        <v>708</v>
      </c>
      <c r="B14" s="42">
        <f>SUM(B2:B13)</f>
        <v>89</v>
      </c>
      <c r="C14" s="42">
        <f t="shared" ref="C14:I14" si="0">SUM(C2:C13)</f>
        <v>15724</v>
      </c>
      <c r="D14" s="42">
        <f t="shared" si="0"/>
        <v>1</v>
      </c>
      <c r="E14" s="42">
        <f t="shared" si="0"/>
        <v>0</v>
      </c>
      <c r="F14" s="42">
        <f t="shared" si="0"/>
        <v>15563</v>
      </c>
      <c r="G14" s="42">
        <f t="shared" si="0"/>
        <v>15</v>
      </c>
      <c r="H14" s="42">
        <f t="shared" si="0"/>
        <v>598.375</v>
      </c>
      <c r="I14" s="42">
        <f t="shared" si="0"/>
        <v>383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F9C6F-6522-4D9A-88EA-50161AC41EAA}">
  <dimension ref="A1:S17"/>
  <sheetViews>
    <sheetView workbookViewId="0">
      <selection activeCell="H8" sqref="H8"/>
    </sheetView>
  </sheetViews>
  <sheetFormatPr defaultRowHeight="15.6" x14ac:dyDescent="0.3"/>
  <cols>
    <col min="1" max="1" width="11.796875" bestFit="1" customWidth="1"/>
    <col min="18" max="18" width="5.8984375" bestFit="1" customWidth="1"/>
    <col min="19" max="19" width="17.59765625" bestFit="1" customWidth="1"/>
  </cols>
  <sheetData>
    <row r="1" spans="1:19" x14ac:dyDescent="0.3">
      <c r="A1" s="63"/>
      <c r="B1" s="63">
        <v>2008</v>
      </c>
      <c r="C1" s="63">
        <v>2009</v>
      </c>
      <c r="D1" s="63">
        <v>2010</v>
      </c>
      <c r="E1" s="63">
        <v>2011</v>
      </c>
      <c r="F1" s="63">
        <v>2012</v>
      </c>
      <c r="G1" s="63">
        <v>2013</v>
      </c>
      <c r="H1" s="63">
        <v>2014</v>
      </c>
      <c r="I1" s="63">
        <v>2015</v>
      </c>
      <c r="J1" s="63">
        <v>2016</v>
      </c>
      <c r="K1" s="63">
        <v>2017</v>
      </c>
      <c r="L1" s="63">
        <v>2018</v>
      </c>
      <c r="M1" s="63">
        <v>2019</v>
      </c>
      <c r="N1" s="63">
        <v>2020</v>
      </c>
      <c r="O1" s="63">
        <v>2021</v>
      </c>
      <c r="P1" s="63">
        <v>2022</v>
      </c>
      <c r="Q1" s="63">
        <v>2023</v>
      </c>
      <c r="R1" s="63" t="s">
        <v>708</v>
      </c>
      <c r="S1" s="65" t="s">
        <v>723</v>
      </c>
    </row>
    <row r="2" spans="1:19" x14ac:dyDescent="0.3">
      <c r="A2" s="64" t="s">
        <v>27</v>
      </c>
      <c r="B2" s="67">
        <f>SUM(Subagg_data!C2:C4)</f>
        <v>374.92899999999997</v>
      </c>
      <c r="C2" s="67">
        <f>SUM(Subagg_data!C17:C19)</f>
        <v>7601.4629999999997</v>
      </c>
      <c r="D2" s="67">
        <f>SUM(Subagg_data!C26:C28)</f>
        <v>474.26</v>
      </c>
      <c r="E2" s="67">
        <f>SUM(Subagg_data!C42:C43)</f>
        <v>342.12</v>
      </c>
      <c r="F2" s="67">
        <f>SUM(Subagg_data!C59:C62)</f>
        <v>151.453</v>
      </c>
      <c r="G2" s="67">
        <f>SUM(Subagg_data!C71:C76)</f>
        <v>1535.1</v>
      </c>
      <c r="H2" s="67">
        <f>SUM(Subagg_data!C84:C87)</f>
        <v>160.5</v>
      </c>
      <c r="I2" s="67">
        <f>SUM(Subagg_data!C97:C101)</f>
        <v>399.4</v>
      </c>
      <c r="J2" s="67">
        <f>SUM(Subagg_data!C111:C118)</f>
        <v>442.35999999999996</v>
      </c>
      <c r="K2" s="67">
        <f>SUM(Subagg_data!C132:C134)</f>
        <v>69.64</v>
      </c>
      <c r="L2" s="67">
        <f>SUM(Subagg_data!C158:C167)</f>
        <v>753.51</v>
      </c>
      <c r="M2" s="67">
        <f>SUM(Subagg_data!C188:C201)</f>
        <v>609.25500000000011</v>
      </c>
      <c r="N2" s="67">
        <f>SUM(Subagg_data!C219:C226)</f>
        <v>626.39699999999993</v>
      </c>
      <c r="O2" s="67">
        <f>SUM(Subagg_data!C254:C255)</f>
        <v>239.68</v>
      </c>
      <c r="P2" s="67">
        <f>SUM(Subagg_data!C262:C264)</f>
        <v>858.6</v>
      </c>
      <c r="Q2" s="67">
        <f>SUM(Subagg_data!C278)</f>
        <v>212.6</v>
      </c>
      <c r="R2" s="67">
        <f>SUM(B2:Q2)</f>
        <v>14851.267000000003</v>
      </c>
      <c r="S2" s="72"/>
    </row>
    <row r="3" spans="1:19" x14ac:dyDescent="0.3">
      <c r="A3" s="64" t="s">
        <v>204</v>
      </c>
      <c r="B3" s="67">
        <f>SUM(Subagg_data!C5:C8)</f>
        <v>28.080000000000002</v>
      </c>
      <c r="C3" s="67">
        <f>SUM(Subagg_data!C20:C22)</f>
        <v>8.23</v>
      </c>
      <c r="D3" s="67">
        <f>SUM(Subagg_data!C29:C30)</f>
        <v>126</v>
      </c>
      <c r="E3" s="67">
        <f>SUM(Subagg_data!C44)</f>
        <v>208</v>
      </c>
      <c r="F3" s="67">
        <f>SUM(Subagg_data!C63:C64)</f>
        <v>124</v>
      </c>
      <c r="G3" s="67">
        <f>SUM(Subagg_data!C77:C78)</f>
        <v>389.75</v>
      </c>
      <c r="H3" s="67">
        <f>SUM(Subagg_data!C88:C90)</f>
        <v>262.14999999999998</v>
      </c>
      <c r="I3" s="67">
        <f>SUM(Subagg_data!C102:C103)</f>
        <v>13.600000000000001</v>
      </c>
      <c r="J3" s="67">
        <f>SUM(Subagg_data!C119:C121)</f>
        <v>257.10000000000002</v>
      </c>
      <c r="K3" s="67">
        <f>SUM(Subagg_data!C135:C139)</f>
        <v>99.24</v>
      </c>
      <c r="L3" s="67">
        <f>SUM(Subagg_data!C168:C169)</f>
        <v>8</v>
      </c>
      <c r="M3" s="67">
        <f>SUM(Subagg_data!C202:C203)</f>
        <v>115</v>
      </c>
      <c r="N3" s="67">
        <f>SUM(Subagg_data!C227)</f>
        <v>2.66</v>
      </c>
      <c r="O3" s="67"/>
      <c r="P3" s="67">
        <f>SUM(Subagg_data!C265)</f>
        <v>14.9</v>
      </c>
      <c r="Q3" s="67"/>
      <c r="R3" s="67">
        <f t="shared" ref="R3:R7" si="0">SUM(B3:Q3)</f>
        <v>1656.71</v>
      </c>
      <c r="S3" s="72"/>
    </row>
    <row r="4" spans="1:19" x14ac:dyDescent="0.3">
      <c r="A4" s="64" t="s">
        <v>293</v>
      </c>
      <c r="B4" s="67">
        <f>SUM(Subagg_data!C9)</f>
        <v>2</v>
      </c>
      <c r="C4" s="67">
        <f>SUM(Subagg_data!C23:C24)</f>
        <v>3.1500000000000004</v>
      </c>
      <c r="D4" s="67">
        <f>SUM(Subagg_data!C31:C32)</f>
        <v>14.2</v>
      </c>
      <c r="E4" s="67">
        <f>SUM(Subagg_data!C45)</f>
        <v>22.79</v>
      </c>
      <c r="F4" s="67">
        <f>SUM(Subagg_data!C65)</f>
        <v>33.89</v>
      </c>
      <c r="G4" s="67"/>
      <c r="H4" s="67">
        <f>SUM(Subagg_data!C91)</f>
        <v>2</v>
      </c>
      <c r="I4" s="67"/>
      <c r="J4" s="67">
        <f>SUM(Subagg_data!C122:C124)</f>
        <v>129.85</v>
      </c>
      <c r="K4" s="67">
        <f>SUM(Subagg_data!C140:C141)</f>
        <v>176.8</v>
      </c>
      <c r="L4" s="67">
        <f>SUM(Subagg_data!C170:C172)</f>
        <v>27.6</v>
      </c>
      <c r="M4" s="67">
        <f>SUM(Subagg_data!C204:C207)</f>
        <v>47.2</v>
      </c>
      <c r="N4" s="67">
        <f>SUM(Subagg_data!C228:C231)</f>
        <v>260.3</v>
      </c>
      <c r="O4" s="67"/>
      <c r="P4" s="67">
        <f>SUM(Subagg_data!C266:C267)</f>
        <v>77.5</v>
      </c>
      <c r="Q4" s="73">
        <f>SUM(Subagg_data!C279)</f>
        <v>0.23</v>
      </c>
      <c r="R4" s="67">
        <f t="shared" si="0"/>
        <v>797.51</v>
      </c>
      <c r="S4" s="72"/>
    </row>
    <row r="5" spans="1:19" x14ac:dyDescent="0.3">
      <c r="A5" s="64" t="s">
        <v>364</v>
      </c>
      <c r="B5" s="67">
        <f>SUM(Subagg_data!C10:C15)</f>
        <v>110.23</v>
      </c>
      <c r="C5" s="67"/>
      <c r="D5" s="67">
        <f>SUM(Subagg_data!C33:C35)</f>
        <v>171</v>
      </c>
      <c r="E5" s="67">
        <f>SUM(Subagg_data!C46:C50)</f>
        <v>56.812999999999995</v>
      </c>
      <c r="F5" s="67">
        <f>SUM(Subagg_data!C66)</f>
        <v>18</v>
      </c>
      <c r="G5" s="67">
        <f>SUM(Subagg_data!C79:C80)</f>
        <v>171</v>
      </c>
      <c r="H5" s="67">
        <f>SUM(Subagg_data!C92:C94)</f>
        <v>189</v>
      </c>
      <c r="I5" s="67">
        <f>SUM(Subagg_data!C104:C105)</f>
        <v>411</v>
      </c>
      <c r="J5" s="67">
        <f>SUM(Subagg_data!C125)</f>
        <v>38</v>
      </c>
      <c r="K5" s="67">
        <f>SUM(Subagg_data!C142:C146)</f>
        <v>901.7</v>
      </c>
      <c r="L5" s="67">
        <f>SUM(Subagg_data!C173:C175)</f>
        <v>83.218999999999994</v>
      </c>
      <c r="M5" s="67">
        <f>SUM(Subagg_data!C208:C212)</f>
        <v>124.9</v>
      </c>
      <c r="N5" s="67">
        <f>SUM(Subagg_data!C232:C239)</f>
        <v>977</v>
      </c>
      <c r="O5" s="67">
        <f>SUM(Subagg_data!C256:C258)</f>
        <v>85</v>
      </c>
      <c r="P5" s="67">
        <f>SUM(Subagg_data!C268)</f>
        <v>80</v>
      </c>
      <c r="Q5" s="67">
        <f>SUM(Subagg_data!C280:C281)</f>
        <v>70</v>
      </c>
      <c r="R5" s="67">
        <f t="shared" si="0"/>
        <v>3486.8620000000005</v>
      </c>
      <c r="S5" s="72"/>
    </row>
    <row r="6" spans="1:19" x14ac:dyDescent="0.3">
      <c r="A6" s="64" t="s">
        <v>446</v>
      </c>
      <c r="B6" s="67"/>
      <c r="C6" s="67"/>
      <c r="D6" s="67">
        <f>SUM(Subagg_data!C36:C37)</f>
        <v>1.05</v>
      </c>
      <c r="E6" s="67">
        <f>SUM(Subagg_data!C51:C52)</f>
        <v>47.602999999999994</v>
      </c>
      <c r="F6" s="67">
        <f>SUM(Subagg_data!C67:C68)</f>
        <v>4.7</v>
      </c>
      <c r="G6" s="67"/>
      <c r="H6" s="67"/>
      <c r="I6" s="67">
        <f>SUM(Subagg_data!C106:C107)</f>
        <v>12.37</v>
      </c>
      <c r="J6" s="67">
        <f>SUM(Subagg_data!C126:C127)</f>
        <v>702.35</v>
      </c>
      <c r="K6" s="67"/>
      <c r="L6" s="67">
        <f>SUM(Subagg_data!C176)</f>
        <v>675</v>
      </c>
      <c r="M6" s="67"/>
      <c r="N6" s="67">
        <f>SUM(Subagg_data!C240)</f>
        <v>0.75</v>
      </c>
      <c r="O6" s="67"/>
      <c r="P6" s="67"/>
      <c r="Q6" s="67"/>
      <c r="R6" s="67">
        <f t="shared" si="0"/>
        <v>1443.8229999999999</v>
      </c>
      <c r="S6" s="72"/>
    </row>
    <row r="7" spans="1:19" x14ac:dyDescent="0.3">
      <c r="A7" s="64" t="s">
        <v>467</v>
      </c>
      <c r="B7" s="67">
        <f>SUM(Subagg_data!C16)</f>
        <v>128.4</v>
      </c>
      <c r="C7" s="67">
        <f>SUM(Subagg_data!C25)</f>
        <v>2.4750000000000001</v>
      </c>
      <c r="D7" s="67">
        <f>SUM(Subagg_data!C38:C41)</f>
        <v>1962.6</v>
      </c>
      <c r="E7" s="67">
        <f>SUM(Subagg_data!C53:C58)</f>
        <v>545.81500000000005</v>
      </c>
      <c r="F7" s="67">
        <f>SUM(Subagg_data!C69:C70)</f>
        <v>247.29999999999998</v>
      </c>
      <c r="G7" s="67">
        <f>SUM(Subagg_data!C81:C83)</f>
        <v>583.79</v>
      </c>
      <c r="H7" s="67">
        <f>SUM(Subagg_data!C95:C96)</f>
        <v>300</v>
      </c>
      <c r="I7" s="67">
        <f>SUM(Subagg_data!C108:C110)</f>
        <v>300</v>
      </c>
      <c r="J7" s="67">
        <f>SUM(Subagg_data!C128:C131)</f>
        <v>395.7</v>
      </c>
      <c r="K7" s="67">
        <f>SUM(Subagg_data!C147:C157)</f>
        <v>823</v>
      </c>
      <c r="L7" s="67">
        <f>SUM(Subagg_data!C177:C187)</f>
        <v>2002.2</v>
      </c>
      <c r="M7" s="67">
        <f>SUM(Subagg_data!C213:C218)</f>
        <v>305.22500000000002</v>
      </c>
      <c r="N7" s="67">
        <f>SUM(Subagg_data!C241:C253)</f>
        <v>1390.29</v>
      </c>
      <c r="O7" s="67">
        <f>SUM(Subagg_data!C259:C261)</f>
        <v>1877.6</v>
      </c>
      <c r="P7" s="67">
        <f>SUM(Subagg_data!C269:C277)</f>
        <v>3097.7000000000003</v>
      </c>
      <c r="Q7" s="67">
        <f>SUM(Subagg_data!C282:C290)</f>
        <v>1912.6000000000001</v>
      </c>
      <c r="R7" s="67">
        <f t="shared" si="0"/>
        <v>15874.695000000002</v>
      </c>
      <c r="S7" s="72"/>
    </row>
    <row r="8" spans="1:19" x14ac:dyDescent="0.3">
      <c r="A8" s="68" t="s">
        <v>708</v>
      </c>
      <c r="B8" s="69">
        <f t="shared" ref="B8:Q8" si="1">SUM(B2:B7)</f>
        <v>643.6389999999999</v>
      </c>
      <c r="C8" s="69">
        <f t="shared" si="1"/>
        <v>7615.3179999999993</v>
      </c>
      <c r="D8" s="69">
        <f t="shared" si="1"/>
        <v>2749.1099999999997</v>
      </c>
      <c r="E8" s="69">
        <f t="shared" si="1"/>
        <v>1223.1410000000001</v>
      </c>
      <c r="F8" s="69">
        <f t="shared" si="1"/>
        <v>579.34299999999996</v>
      </c>
      <c r="G8" s="69">
        <f t="shared" si="1"/>
        <v>2679.64</v>
      </c>
      <c r="H8" s="69">
        <f>SUM(H2:H7)</f>
        <v>913.65</v>
      </c>
      <c r="I8" s="69">
        <f t="shared" si="1"/>
        <v>1136.3699999999999</v>
      </c>
      <c r="J8" s="69">
        <f t="shared" si="1"/>
        <v>1965.3600000000001</v>
      </c>
      <c r="K8" s="69">
        <f t="shared" si="1"/>
        <v>2070.38</v>
      </c>
      <c r="L8" s="69">
        <f t="shared" si="1"/>
        <v>3549.529</v>
      </c>
      <c r="M8" s="69">
        <f t="shared" si="1"/>
        <v>1201.5800000000002</v>
      </c>
      <c r="N8" s="69">
        <f t="shared" si="1"/>
        <v>3257.3969999999999</v>
      </c>
      <c r="O8" s="69">
        <f t="shared" si="1"/>
        <v>2202.2799999999997</v>
      </c>
      <c r="P8" s="69">
        <f t="shared" si="1"/>
        <v>4128.7000000000007</v>
      </c>
      <c r="Q8" s="69">
        <f t="shared" si="1"/>
        <v>2195.4300000000003</v>
      </c>
      <c r="R8" s="102">
        <f>SUM(R2:R7)</f>
        <v>38110.867000000006</v>
      </c>
      <c r="S8" s="72"/>
    </row>
    <row r="9" spans="1:19" x14ac:dyDescent="0.3">
      <c r="A9" s="50"/>
      <c r="B9" s="53"/>
      <c r="C9" s="53"/>
      <c r="D9" s="53"/>
      <c r="E9" s="53"/>
      <c r="F9" s="53"/>
      <c r="G9" s="53"/>
      <c r="H9" s="43"/>
      <c r="I9" s="43"/>
    </row>
    <row r="10" spans="1:19" x14ac:dyDescent="0.3">
      <c r="A10" s="63"/>
      <c r="B10" s="63">
        <v>2008</v>
      </c>
      <c r="C10" s="63">
        <v>2009</v>
      </c>
      <c r="D10" s="63">
        <v>2010</v>
      </c>
      <c r="E10" s="63">
        <v>2011</v>
      </c>
      <c r="F10" s="63">
        <v>2012</v>
      </c>
      <c r="G10" s="63">
        <v>2013</v>
      </c>
      <c r="H10" s="63">
        <v>2014</v>
      </c>
      <c r="I10" s="63">
        <v>2015</v>
      </c>
      <c r="J10" s="63">
        <v>2016</v>
      </c>
      <c r="K10" s="63">
        <v>2017</v>
      </c>
      <c r="L10" s="63">
        <v>2018</v>
      </c>
      <c r="M10" s="63">
        <v>2019</v>
      </c>
      <c r="N10" s="63">
        <v>2020</v>
      </c>
      <c r="O10" s="63">
        <v>2021</v>
      </c>
      <c r="P10" s="63">
        <v>2022</v>
      </c>
      <c r="Q10" s="63">
        <v>2023</v>
      </c>
      <c r="R10" s="65"/>
    </row>
    <row r="11" spans="1:19" x14ac:dyDescent="0.3">
      <c r="A11" s="64" t="s">
        <v>27</v>
      </c>
      <c r="B11" s="66">
        <f t="shared" ref="B11:B16" si="2">B2/$B$8</f>
        <v>0.5825144219042041</v>
      </c>
      <c r="C11" s="66">
        <f t="shared" ref="C11:C16" si="3">C2/$C$8</f>
        <v>0.99818064065085665</v>
      </c>
      <c r="D11" s="66">
        <f t="shared" ref="D11:D16" si="4">D2/$D$8</f>
        <v>0.17251401362622815</v>
      </c>
      <c r="E11" s="66">
        <f>E2/$E$8</f>
        <v>0.27970610093194487</v>
      </c>
      <c r="F11" s="66">
        <f>F2/$F$8</f>
        <v>0.26142199008186862</v>
      </c>
      <c r="G11" s="66">
        <f>G2/$G$8</f>
        <v>0.57287546088280517</v>
      </c>
      <c r="H11" s="66">
        <f>H2/$H$8</f>
        <v>0.17566901986537514</v>
      </c>
      <c r="I11" s="66">
        <f>I2/$I$8</f>
        <v>0.3514700317678221</v>
      </c>
      <c r="J11" s="66">
        <f>J2/$J$8</f>
        <v>0.2250783571457646</v>
      </c>
      <c r="K11" s="66">
        <f>K2/$K$8</f>
        <v>3.3636337290738894E-2</v>
      </c>
      <c r="L11" s="66">
        <f>L2/$L$8</f>
        <v>0.21228450309886185</v>
      </c>
      <c r="M11" s="66">
        <f>M2/$M$8</f>
        <v>0.50704489089365667</v>
      </c>
      <c r="N11" s="66">
        <f>N2/$N$8</f>
        <v>0.19229986397114013</v>
      </c>
      <c r="O11" s="66">
        <f>O2/$O$8</f>
        <v>0.1088326643296947</v>
      </c>
      <c r="P11" s="66">
        <f>P2/$P$8</f>
        <v>0.20795892169448008</v>
      </c>
      <c r="Q11" s="66">
        <f>Q2/$Q$8</f>
        <v>9.6837521578916189E-2</v>
      </c>
      <c r="S11" s="71"/>
    </row>
    <row r="12" spans="1:19" x14ac:dyDescent="0.3">
      <c r="A12" s="64" t="s">
        <v>204</v>
      </c>
      <c r="B12" s="66">
        <f t="shared" si="2"/>
        <v>4.3626939946149947E-2</v>
      </c>
      <c r="C12" s="66">
        <f t="shared" si="3"/>
        <v>1.0807165242475759E-3</v>
      </c>
      <c r="D12" s="66">
        <f t="shared" si="4"/>
        <v>4.5833015048506613E-2</v>
      </c>
      <c r="E12" s="66">
        <f t="shared" ref="E12:E16" si="5">E3/$E$8</f>
        <v>0.17005398396423632</v>
      </c>
      <c r="F12" s="66">
        <f t="shared" ref="F12:F16" si="6">F3/$F$8</f>
        <v>0.21403555406727967</v>
      </c>
      <c r="G12" s="66">
        <f t="shared" ref="G12:G16" si="7">G3/$G$8</f>
        <v>0.1454486423549432</v>
      </c>
      <c r="H12" s="66">
        <f t="shared" ref="H12:H16" si="8">H3/$H$8</f>
        <v>0.2869260657801127</v>
      </c>
      <c r="I12" s="66">
        <f t="shared" ref="I12:I16" si="9">I3/$I$8</f>
        <v>1.1967932979575317E-2</v>
      </c>
      <c r="J12" s="66">
        <f t="shared" ref="J12:J16" si="10">J3/$J$8</f>
        <v>0.13081572841616804</v>
      </c>
      <c r="K12" s="66">
        <f t="shared" ref="K12:K16" si="11">K3/$K$8</f>
        <v>4.7933229648663526E-2</v>
      </c>
      <c r="L12" s="66">
        <f t="shared" ref="L12:L16" si="12">L3/$L$8</f>
        <v>2.2538201547303884E-3</v>
      </c>
      <c r="M12" s="66">
        <f t="shared" ref="M12:M16" si="13">M3/$M$8</f>
        <v>9.5707318697048877E-2</v>
      </c>
      <c r="N12" s="66">
        <f t="shared" ref="N12:N16" si="14">N3/$N$8</f>
        <v>8.1660295014700398E-4</v>
      </c>
      <c r="O12" s="66">
        <f t="shared" ref="O12:O16" si="15">O3/$O$8</f>
        <v>0</v>
      </c>
      <c r="P12" s="66">
        <f t="shared" ref="P12:P16" si="16">P3/$P$8</f>
        <v>3.6088841523966375E-3</v>
      </c>
      <c r="Q12" s="66">
        <f t="shared" ref="Q12:Q15" si="17">Q3/$Q$8</f>
        <v>0</v>
      </c>
      <c r="S12" s="72"/>
    </row>
    <row r="13" spans="1:19" x14ac:dyDescent="0.3">
      <c r="A13" s="64" t="s">
        <v>293</v>
      </c>
      <c r="B13" s="66">
        <f t="shared" si="2"/>
        <v>3.1073319049964346E-3</v>
      </c>
      <c r="C13" s="66">
        <f t="shared" si="3"/>
        <v>4.136399819416603E-4</v>
      </c>
      <c r="D13" s="66">
        <f t="shared" si="4"/>
        <v>5.1653080451491574E-3</v>
      </c>
      <c r="E13" s="66">
        <f t="shared" si="5"/>
        <v>1.863235718531224E-2</v>
      </c>
      <c r="F13" s="66">
        <f t="shared" si="6"/>
        <v>5.8497297801129902E-2</v>
      </c>
      <c r="G13" s="66">
        <f t="shared" si="7"/>
        <v>0</v>
      </c>
      <c r="H13" s="66">
        <f t="shared" si="8"/>
        <v>2.1890220543971982E-3</v>
      </c>
      <c r="I13" s="66">
        <f t="shared" si="9"/>
        <v>0</v>
      </c>
      <c r="J13" s="66">
        <f t="shared" si="10"/>
        <v>6.6069320633369955E-2</v>
      </c>
      <c r="K13" s="66">
        <f t="shared" si="11"/>
        <v>8.5394951651387663E-2</v>
      </c>
      <c r="L13" s="66">
        <f t="shared" si="12"/>
        <v>7.7756795338198396E-3</v>
      </c>
      <c r="M13" s="66">
        <f t="shared" si="13"/>
        <v>3.9281612543484411E-2</v>
      </c>
      <c r="N13" s="66">
        <f t="shared" si="14"/>
        <v>7.9910431550099664E-2</v>
      </c>
      <c r="O13" s="66">
        <f t="shared" si="15"/>
        <v>0</v>
      </c>
      <c r="P13" s="66">
        <f t="shared" si="16"/>
        <v>1.877104173226439E-2</v>
      </c>
      <c r="Q13" s="66">
        <f t="shared" si="17"/>
        <v>1.0476307602610878E-4</v>
      </c>
    </row>
    <row r="14" spans="1:19" x14ac:dyDescent="0.3">
      <c r="A14" s="64" t="s">
        <v>364</v>
      </c>
      <c r="B14" s="66">
        <f t="shared" si="2"/>
        <v>0.17126059794387852</v>
      </c>
      <c r="C14" s="66">
        <f t="shared" si="3"/>
        <v>0</v>
      </c>
      <c r="D14" s="66">
        <f t="shared" si="4"/>
        <v>6.2201948994401832E-2</v>
      </c>
      <c r="E14" s="66">
        <f t="shared" si="5"/>
        <v>4.6448447071923832E-2</v>
      </c>
      <c r="F14" s="66">
        <f t="shared" si="6"/>
        <v>3.1069677203314792E-2</v>
      </c>
      <c r="G14" s="66">
        <f t="shared" si="7"/>
        <v>6.3814542251944301E-2</v>
      </c>
      <c r="H14" s="66">
        <f t="shared" si="8"/>
        <v>0.20686258414053521</v>
      </c>
      <c r="I14" s="66">
        <f t="shared" si="9"/>
        <v>0.36167797460334228</v>
      </c>
      <c r="J14" s="66">
        <f t="shared" si="10"/>
        <v>1.9334880123743233E-2</v>
      </c>
      <c r="K14" s="66">
        <f t="shared" si="11"/>
        <v>0.43552391348448111</v>
      </c>
      <c r="L14" s="66">
        <f t="shared" si="12"/>
        <v>2.3445082432063519E-2</v>
      </c>
      <c r="M14" s="66">
        <f t="shared" si="13"/>
        <v>0.10394647048053396</v>
      </c>
      <c r="N14" s="66">
        <f t="shared" si="14"/>
        <v>0.29993273770436946</v>
      </c>
      <c r="O14" s="66">
        <f t="shared" si="15"/>
        <v>3.8596363768458146E-2</v>
      </c>
      <c r="P14" s="66">
        <f t="shared" si="16"/>
        <v>1.9376559207498725E-2</v>
      </c>
      <c r="Q14" s="66">
        <f t="shared" si="17"/>
        <v>3.1884414442728756E-2</v>
      </c>
    </row>
    <row r="15" spans="1:19" x14ac:dyDescent="0.3">
      <c r="A15" s="64" t="s">
        <v>446</v>
      </c>
      <c r="B15" s="66">
        <f t="shared" si="2"/>
        <v>0</v>
      </c>
      <c r="C15" s="66">
        <f t="shared" si="3"/>
        <v>0</v>
      </c>
      <c r="D15" s="66">
        <f t="shared" si="4"/>
        <v>3.8194179207088843E-4</v>
      </c>
      <c r="E15" s="66">
        <f t="shared" si="5"/>
        <v>3.8918652878122795E-2</v>
      </c>
      <c r="F15" s="66">
        <f t="shared" si="6"/>
        <v>8.1126379364210854E-3</v>
      </c>
      <c r="G15" s="66">
        <f t="shared" si="7"/>
        <v>0</v>
      </c>
      <c r="H15" s="66">
        <f t="shared" si="8"/>
        <v>0</v>
      </c>
      <c r="I15" s="66">
        <f t="shared" si="9"/>
        <v>1.0885539040981371E-2</v>
      </c>
      <c r="J15" s="66">
        <f t="shared" si="10"/>
        <v>0.35736455407660683</v>
      </c>
      <c r="K15" s="66">
        <f t="shared" si="11"/>
        <v>0</v>
      </c>
      <c r="L15" s="66">
        <f t="shared" si="12"/>
        <v>0.19016607555537651</v>
      </c>
      <c r="M15" s="66">
        <f t="shared" si="13"/>
        <v>0</v>
      </c>
      <c r="N15" s="66">
        <f t="shared" si="14"/>
        <v>2.302451927106214E-4</v>
      </c>
      <c r="O15" s="66">
        <f t="shared" si="15"/>
        <v>0</v>
      </c>
      <c r="P15" s="66">
        <f t="shared" si="16"/>
        <v>0</v>
      </c>
      <c r="Q15" s="66">
        <f t="shared" si="17"/>
        <v>0</v>
      </c>
    </row>
    <row r="16" spans="1:19" x14ac:dyDescent="0.3">
      <c r="A16" s="64" t="s">
        <v>467</v>
      </c>
      <c r="B16" s="66">
        <f t="shared" si="2"/>
        <v>0.19949070830077112</v>
      </c>
      <c r="C16" s="66">
        <f t="shared" si="3"/>
        <v>3.2500284295416162E-4</v>
      </c>
      <c r="D16" s="66">
        <f t="shared" si="4"/>
        <v>0.71390377249364345</v>
      </c>
      <c r="E16" s="66">
        <f t="shared" si="5"/>
        <v>0.4462404579684599</v>
      </c>
      <c r="F16" s="66">
        <f t="shared" si="6"/>
        <v>0.42686284290998594</v>
      </c>
      <c r="G16" s="66">
        <f t="shared" si="7"/>
        <v>0.21786135451030736</v>
      </c>
      <c r="H16" s="66">
        <f t="shared" si="8"/>
        <v>0.32835330815957969</v>
      </c>
      <c r="I16" s="66">
        <f t="shared" si="9"/>
        <v>0.26399852160827902</v>
      </c>
      <c r="J16" s="66">
        <f t="shared" si="10"/>
        <v>0.20133715960434728</v>
      </c>
      <c r="K16" s="66">
        <f t="shared" si="11"/>
        <v>0.39751156792472875</v>
      </c>
      <c r="L16" s="66">
        <f t="shared" si="12"/>
        <v>0.56407483922514789</v>
      </c>
      <c r="M16" s="66">
        <f t="shared" si="13"/>
        <v>0.25401970738527602</v>
      </c>
      <c r="N16" s="66">
        <f t="shared" si="14"/>
        <v>0.42681011863153306</v>
      </c>
      <c r="O16" s="66">
        <f t="shared" si="15"/>
        <v>0.85257097190184727</v>
      </c>
      <c r="P16" s="66">
        <f t="shared" si="16"/>
        <v>0.75028459321336005</v>
      </c>
      <c r="Q16" s="66">
        <f>Q7/$Q$8</f>
        <v>0.87117330090232892</v>
      </c>
    </row>
    <row r="17" spans="1:17" x14ac:dyDescent="0.3">
      <c r="A17" s="68" t="s">
        <v>708</v>
      </c>
      <c r="B17" s="70">
        <f t="shared" ref="B17:Q17" si="18">SUM(B11:B16)</f>
        <v>1.0000000000000002</v>
      </c>
      <c r="C17" s="70">
        <f t="shared" si="18"/>
        <v>1</v>
      </c>
      <c r="D17" s="70">
        <f t="shared" si="18"/>
        <v>1</v>
      </c>
      <c r="E17" s="70">
        <f t="shared" si="18"/>
        <v>1</v>
      </c>
      <c r="F17" s="70">
        <f t="shared" si="18"/>
        <v>1</v>
      </c>
      <c r="G17" s="70">
        <f t="shared" si="18"/>
        <v>1</v>
      </c>
      <c r="H17" s="70">
        <f t="shared" si="18"/>
        <v>1</v>
      </c>
      <c r="I17" s="70">
        <f t="shared" si="18"/>
        <v>1</v>
      </c>
      <c r="J17" s="70">
        <f t="shared" si="18"/>
        <v>0.99999999999999989</v>
      </c>
      <c r="K17" s="70">
        <f t="shared" si="18"/>
        <v>1</v>
      </c>
      <c r="L17" s="70">
        <f t="shared" si="18"/>
        <v>1</v>
      </c>
      <c r="M17" s="70">
        <f t="shared" si="18"/>
        <v>0.99999999999999989</v>
      </c>
      <c r="N17" s="70">
        <f t="shared" si="18"/>
        <v>1</v>
      </c>
      <c r="O17" s="70">
        <f t="shared" si="18"/>
        <v>1</v>
      </c>
      <c r="P17" s="70">
        <f t="shared" si="18"/>
        <v>0.99999999999999989</v>
      </c>
      <c r="Q17" s="70">
        <f t="shared" si="18"/>
        <v>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40C7-28D1-4C81-95E9-3B637C7B9B7E}">
  <dimension ref="A1:S23"/>
  <sheetViews>
    <sheetView workbookViewId="0">
      <selection activeCell="H14" sqref="H14"/>
    </sheetView>
  </sheetViews>
  <sheetFormatPr defaultRowHeight="15.6" x14ac:dyDescent="0.3"/>
  <cols>
    <col min="1" max="1" width="49.5" bestFit="1" customWidth="1"/>
    <col min="18" max="18" width="5.8984375" bestFit="1" customWidth="1"/>
    <col min="19" max="19" width="17.59765625" bestFit="1" customWidth="1"/>
  </cols>
  <sheetData>
    <row r="1" spans="1:19" x14ac:dyDescent="0.3">
      <c r="A1" s="63"/>
      <c r="B1" s="76">
        <v>2008</v>
      </c>
      <c r="C1" s="76">
        <v>2009</v>
      </c>
      <c r="D1" s="76">
        <v>2010</v>
      </c>
      <c r="E1" s="76">
        <v>2011</v>
      </c>
      <c r="F1" s="76">
        <v>2012</v>
      </c>
      <c r="G1" s="76">
        <v>2013</v>
      </c>
      <c r="H1" s="76">
        <v>2014</v>
      </c>
      <c r="I1" s="76">
        <v>2015</v>
      </c>
      <c r="J1" s="76">
        <v>2016</v>
      </c>
      <c r="K1" s="76">
        <v>2017</v>
      </c>
      <c r="L1" s="76">
        <v>2018</v>
      </c>
      <c r="M1" s="76">
        <v>2019</v>
      </c>
      <c r="N1" s="76">
        <v>2020</v>
      </c>
      <c r="O1" s="76">
        <v>2021</v>
      </c>
      <c r="P1" s="76">
        <v>2022</v>
      </c>
      <c r="Q1" s="76">
        <v>2023</v>
      </c>
      <c r="R1" s="74" t="s">
        <v>708</v>
      </c>
      <c r="S1" s="65" t="s">
        <v>723</v>
      </c>
    </row>
    <row r="2" spans="1:19" x14ac:dyDescent="0.3">
      <c r="A2" s="77" t="s">
        <v>603</v>
      </c>
      <c r="B2" s="67"/>
      <c r="C2" s="67"/>
      <c r="D2" s="67">
        <v>202</v>
      </c>
      <c r="E2" s="67">
        <v>198.9</v>
      </c>
      <c r="F2" s="67">
        <v>29.5</v>
      </c>
      <c r="G2" s="67"/>
      <c r="H2" s="67">
        <v>346</v>
      </c>
      <c r="I2" s="67">
        <v>309.5</v>
      </c>
      <c r="J2" s="67">
        <v>31.4</v>
      </c>
      <c r="K2" s="67">
        <v>97.5</v>
      </c>
      <c r="L2" s="67">
        <v>938.4</v>
      </c>
      <c r="M2" s="67">
        <v>135</v>
      </c>
      <c r="N2" s="67">
        <v>43.7</v>
      </c>
      <c r="O2" s="67">
        <v>10</v>
      </c>
      <c r="P2" s="67">
        <v>2</v>
      </c>
      <c r="Q2" s="67"/>
      <c r="R2" s="75">
        <f>SUM(B2:Q2)</f>
        <v>2343.9</v>
      </c>
    </row>
    <row r="3" spans="1:19" x14ac:dyDescent="0.3">
      <c r="A3" s="77" t="s">
        <v>582</v>
      </c>
      <c r="B3" s="67"/>
      <c r="C3" s="67">
        <v>32.463000000000001</v>
      </c>
      <c r="D3" s="67"/>
      <c r="E3" s="67">
        <v>46.202999999999996</v>
      </c>
      <c r="F3" s="67"/>
      <c r="G3" s="67">
        <v>69.3</v>
      </c>
      <c r="H3" s="67"/>
      <c r="I3" s="67"/>
      <c r="J3" s="67"/>
      <c r="K3" s="67"/>
      <c r="L3" s="67"/>
      <c r="M3" s="67"/>
      <c r="N3" s="67"/>
      <c r="O3" s="67"/>
      <c r="P3" s="67">
        <v>371.8</v>
      </c>
      <c r="Q3" s="67"/>
      <c r="R3" s="75">
        <f t="shared" ref="R3:R13" si="0">SUM(B3:Q3)</f>
        <v>519.76600000000008</v>
      </c>
    </row>
    <row r="4" spans="1:19" x14ac:dyDescent="0.3">
      <c r="A4" s="77" t="s">
        <v>589</v>
      </c>
      <c r="B4" s="67">
        <v>188.9</v>
      </c>
      <c r="C4" s="67">
        <v>75.599999999999994</v>
      </c>
      <c r="D4" s="67">
        <v>515</v>
      </c>
      <c r="E4" s="67">
        <v>730.3</v>
      </c>
      <c r="F4" s="67"/>
      <c r="G4" s="67">
        <v>1177.9000000000001</v>
      </c>
      <c r="H4" s="67">
        <v>273.5</v>
      </c>
      <c r="I4" s="67">
        <v>718</v>
      </c>
      <c r="J4" s="67">
        <v>572.70000000000005</v>
      </c>
      <c r="K4" s="67">
        <v>59.7</v>
      </c>
      <c r="L4" s="67">
        <v>1034.3</v>
      </c>
      <c r="M4" s="67">
        <v>434.9</v>
      </c>
      <c r="N4" s="67">
        <v>988.5</v>
      </c>
      <c r="O4" s="67">
        <v>864</v>
      </c>
      <c r="P4" s="67">
        <v>308.60000000000002</v>
      </c>
      <c r="Q4" s="67"/>
      <c r="R4" s="75">
        <f t="shared" si="0"/>
        <v>7941.9</v>
      </c>
    </row>
    <row r="5" spans="1:19" x14ac:dyDescent="0.3">
      <c r="A5" s="77" t="s">
        <v>587</v>
      </c>
      <c r="B5" s="67"/>
      <c r="C5" s="67"/>
      <c r="D5" s="67"/>
      <c r="E5" s="67"/>
      <c r="F5" s="67">
        <v>32.022999999999996</v>
      </c>
      <c r="G5" s="67"/>
      <c r="H5" s="67">
        <v>27.5</v>
      </c>
      <c r="I5" s="67"/>
      <c r="J5" s="67">
        <v>60</v>
      </c>
      <c r="K5" s="67">
        <v>11.84</v>
      </c>
      <c r="L5" s="67"/>
      <c r="M5" s="67"/>
      <c r="N5" s="67">
        <v>13.376999999999999</v>
      </c>
      <c r="O5" s="67"/>
      <c r="P5" s="67">
        <v>9.94</v>
      </c>
      <c r="Q5" s="67"/>
      <c r="R5" s="75">
        <f t="shared" si="0"/>
        <v>154.68</v>
      </c>
    </row>
    <row r="6" spans="1:19" x14ac:dyDescent="0.3">
      <c r="A6" s="77" t="s">
        <v>607</v>
      </c>
      <c r="B6" s="67"/>
      <c r="C6" s="67"/>
      <c r="D6" s="67">
        <v>682.6</v>
      </c>
      <c r="E6" s="67"/>
      <c r="F6" s="67"/>
      <c r="G6" s="67">
        <v>153.13</v>
      </c>
      <c r="H6" s="67"/>
      <c r="I6" s="67"/>
      <c r="J6" s="67"/>
      <c r="K6" s="67"/>
      <c r="L6" s="67">
        <v>732</v>
      </c>
      <c r="M6" s="67"/>
      <c r="N6" s="67"/>
      <c r="O6" s="67"/>
      <c r="P6" s="67"/>
      <c r="Q6" s="67"/>
      <c r="R6" s="75">
        <f>SUM(B6:Q6)</f>
        <v>1567.73</v>
      </c>
    </row>
    <row r="7" spans="1:19" x14ac:dyDescent="0.3">
      <c r="A7" s="59" t="s">
        <v>593</v>
      </c>
      <c r="B7" s="67">
        <v>376.9</v>
      </c>
      <c r="C7" s="67">
        <v>4.8</v>
      </c>
      <c r="D7" s="67">
        <v>68.5</v>
      </c>
      <c r="E7" s="67">
        <v>29.55</v>
      </c>
      <c r="F7" s="67">
        <v>299.2</v>
      </c>
      <c r="G7" s="67">
        <v>121.7</v>
      </c>
      <c r="H7" s="67"/>
      <c r="I7" s="67">
        <v>12.8</v>
      </c>
      <c r="J7" s="67"/>
      <c r="K7" s="67"/>
      <c r="L7" s="67">
        <v>240.5</v>
      </c>
      <c r="M7" s="67">
        <v>13.7</v>
      </c>
      <c r="N7" s="67">
        <v>225.3</v>
      </c>
      <c r="O7" s="67">
        <v>97.88</v>
      </c>
      <c r="P7" s="67">
        <v>15</v>
      </c>
      <c r="Q7" s="67">
        <v>50</v>
      </c>
      <c r="R7" s="75">
        <f t="shared" si="0"/>
        <v>1555.83</v>
      </c>
    </row>
    <row r="8" spans="1:19" x14ac:dyDescent="0.3">
      <c r="A8" s="59" t="s">
        <v>710</v>
      </c>
      <c r="B8" s="67"/>
      <c r="C8" s="67"/>
      <c r="D8" s="67"/>
      <c r="E8" s="67">
        <v>9</v>
      </c>
      <c r="F8" s="67"/>
      <c r="G8" s="67"/>
      <c r="H8" s="67"/>
      <c r="I8" s="67"/>
      <c r="J8" s="67"/>
      <c r="K8" s="67">
        <v>627</v>
      </c>
      <c r="L8" s="67"/>
      <c r="M8" s="67"/>
      <c r="N8" s="67">
        <v>305</v>
      </c>
      <c r="O8" s="67"/>
      <c r="P8" s="67"/>
      <c r="Q8" s="67">
        <v>0.23</v>
      </c>
      <c r="R8" s="75">
        <f t="shared" si="0"/>
        <v>941.23</v>
      </c>
    </row>
    <row r="9" spans="1:19" x14ac:dyDescent="0.3">
      <c r="A9" s="79" t="s">
        <v>597</v>
      </c>
      <c r="B9" s="67"/>
      <c r="C9" s="67"/>
      <c r="D9" s="67"/>
      <c r="E9" s="67">
        <v>2.5</v>
      </c>
      <c r="F9" s="67"/>
      <c r="G9" s="67">
        <v>310</v>
      </c>
      <c r="H9" s="67"/>
      <c r="I9" s="67">
        <v>84</v>
      </c>
      <c r="J9" s="67">
        <v>25</v>
      </c>
      <c r="K9" s="67">
        <v>54.1</v>
      </c>
      <c r="L9" s="67">
        <v>595</v>
      </c>
      <c r="M9" s="67">
        <v>239.8</v>
      </c>
      <c r="N9" s="67">
        <v>524.6</v>
      </c>
      <c r="O9" s="67"/>
      <c r="P9" s="67"/>
      <c r="Q9" s="67">
        <v>1605.2</v>
      </c>
      <c r="R9" s="75">
        <f t="shared" si="0"/>
        <v>3440.2</v>
      </c>
    </row>
    <row r="10" spans="1:19" x14ac:dyDescent="0.3">
      <c r="A10" s="79" t="s">
        <v>601</v>
      </c>
      <c r="B10" s="67"/>
      <c r="C10" s="67"/>
      <c r="D10" s="67"/>
      <c r="E10" s="67"/>
      <c r="F10" s="67"/>
      <c r="G10" s="67"/>
      <c r="H10" s="67">
        <v>65</v>
      </c>
      <c r="I10" s="67"/>
      <c r="J10" s="67">
        <v>127</v>
      </c>
      <c r="K10" s="67">
        <v>121.4</v>
      </c>
      <c r="L10" s="67"/>
      <c r="M10" s="67">
        <v>102.3</v>
      </c>
      <c r="N10" s="67">
        <v>140.15</v>
      </c>
      <c r="O10" s="67">
        <v>141.80000000000001</v>
      </c>
      <c r="P10" s="67">
        <v>2693.4</v>
      </c>
      <c r="Q10" s="67">
        <v>335.4</v>
      </c>
      <c r="R10" s="75">
        <f t="shared" si="0"/>
        <v>3726.4500000000003</v>
      </c>
    </row>
    <row r="11" spans="1:19" x14ac:dyDescent="0.3">
      <c r="A11" s="79" t="s">
        <v>716</v>
      </c>
      <c r="B11" s="67"/>
      <c r="C11" s="67"/>
      <c r="D11" s="67"/>
      <c r="E11" s="67"/>
      <c r="F11" s="67"/>
      <c r="G11" s="67"/>
      <c r="H11" s="67"/>
      <c r="I11" s="67"/>
      <c r="J11" s="67">
        <v>1.65</v>
      </c>
      <c r="K11" s="67"/>
      <c r="L11" s="67"/>
      <c r="M11" s="67"/>
      <c r="N11" s="67">
        <v>1.35</v>
      </c>
      <c r="O11" s="67"/>
      <c r="P11" s="67"/>
      <c r="Q11" s="67"/>
      <c r="R11" s="75">
        <f t="shared" si="0"/>
        <v>3</v>
      </c>
    </row>
    <row r="12" spans="1:19" x14ac:dyDescent="0.3">
      <c r="A12" s="79" t="s">
        <v>591</v>
      </c>
      <c r="B12" s="67">
        <v>77.8</v>
      </c>
      <c r="C12" s="67"/>
      <c r="D12" s="67"/>
      <c r="E12" s="67">
        <v>3.33</v>
      </c>
      <c r="F12" s="67">
        <v>214</v>
      </c>
      <c r="G12" s="67">
        <v>170.8</v>
      </c>
      <c r="H12" s="67">
        <v>201.7</v>
      </c>
      <c r="I12" s="67">
        <v>6.2</v>
      </c>
      <c r="J12" s="67">
        <v>283</v>
      </c>
      <c r="K12" s="67">
        <v>1098.8</v>
      </c>
      <c r="L12" s="67">
        <v>9.3000000000000007</v>
      </c>
      <c r="M12" s="67">
        <v>295.5</v>
      </c>
      <c r="N12" s="67">
        <v>244.2</v>
      </c>
      <c r="O12" s="67">
        <v>65</v>
      </c>
      <c r="P12" s="67">
        <v>14.9</v>
      </c>
      <c r="Q12" s="67">
        <v>20</v>
      </c>
      <c r="R12" s="75">
        <f>SUM(B12:Q12)</f>
        <v>2704.53</v>
      </c>
    </row>
    <row r="13" spans="1:19" x14ac:dyDescent="0.3">
      <c r="A13" s="79" t="s">
        <v>724</v>
      </c>
      <c r="B13" s="67"/>
      <c r="C13" s="67"/>
      <c r="D13" s="67"/>
      <c r="E13" s="67">
        <v>1.5</v>
      </c>
      <c r="F13" s="67"/>
      <c r="G13" s="67"/>
      <c r="H13" s="67"/>
      <c r="I13" s="67"/>
      <c r="J13" s="67">
        <v>240</v>
      </c>
      <c r="K13" s="67"/>
      <c r="L13" s="67"/>
      <c r="M13" s="67">
        <v>360</v>
      </c>
      <c r="N13" s="67"/>
      <c r="O13" s="67"/>
      <c r="P13" s="67"/>
      <c r="Q13" s="67"/>
      <c r="R13" s="75">
        <f t="shared" si="0"/>
        <v>601.5</v>
      </c>
    </row>
    <row r="14" spans="1:19" x14ac:dyDescent="0.3">
      <c r="A14" s="68" t="s">
        <v>708</v>
      </c>
      <c r="B14" s="75">
        <f t="shared" ref="B14:Q14" si="1">SUM(B2:B13)</f>
        <v>643.59999999999991</v>
      </c>
      <c r="C14" s="75">
        <f>SUM(C2:C13)</f>
        <v>112.86299999999999</v>
      </c>
      <c r="D14" s="75">
        <f t="shared" si="1"/>
        <v>1468.1</v>
      </c>
      <c r="E14" s="75">
        <f t="shared" si="1"/>
        <v>1021.283</v>
      </c>
      <c r="F14" s="75">
        <f t="shared" si="1"/>
        <v>574.72299999999996</v>
      </c>
      <c r="G14" s="75">
        <f t="shared" si="1"/>
        <v>2002.83</v>
      </c>
      <c r="H14" s="75">
        <f>SUM(H2:H13)</f>
        <v>913.7</v>
      </c>
      <c r="I14" s="75">
        <f t="shared" si="1"/>
        <v>1130.5</v>
      </c>
      <c r="J14" s="75">
        <f t="shared" si="1"/>
        <v>1340.75</v>
      </c>
      <c r="K14" s="75">
        <f t="shared" si="1"/>
        <v>2070.34</v>
      </c>
      <c r="L14" s="75">
        <f t="shared" si="1"/>
        <v>3549.5</v>
      </c>
      <c r="M14" s="75">
        <f t="shared" si="1"/>
        <v>1581.2</v>
      </c>
      <c r="N14" s="75">
        <f t="shared" si="1"/>
        <v>2486.1769999999997</v>
      </c>
      <c r="O14" s="75">
        <f t="shared" si="1"/>
        <v>1178.68</v>
      </c>
      <c r="P14" s="75">
        <f t="shared" si="1"/>
        <v>3415.6400000000003</v>
      </c>
      <c r="Q14" s="75">
        <f t="shared" si="1"/>
        <v>2010.83</v>
      </c>
      <c r="R14" s="101">
        <f>SUM(R2:R11)</f>
        <v>22194.685999999998</v>
      </c>
    </row>
    <row r="15" spans="1:19" x14ac:dyDescent="0.3">
      <c r="A15" s="50"/>
      <c r="B15" s="53"/>
      <c r="C15" s="53"/>
      <c r="D15" s="53"/>
      <c r="E15" s="53"/>
      <c r="F15" s="53"/>
      <c r="G15" s="53"/>
      <c r="H15" s="43"/>
      <c r="I15" s="43"/>
    </row>
    <row r="16" spans="1:19" x14ac:dyDescent="0.3">
      <c r="A16" s="64"/>
      <c r="B16" s="76">
        <v>2008</v>
      </c>
      <c r="C16" s="76">
        <v>2009</v>
      </c>
      <c r="D16" s="76">
        <v>2010</v>
      </c>
      <c r="E16" s="76">
        <v>2011</v>
      </c>
      <c r="F16" s="76">
        <v>2012</v>
      </c>
      <c r="G16" s="76">
        <v>2013</v>
      </c>
      <c r="H16" s="76">
        <v>2014</v>
      </c>
      <c r="I16" s="76">
        <v>2015</v>
      </c>
      <c r="J16" s="76">
        <v>2016</v>
      </c>
      <c r="K16" s="76">
        <v>2017</v>
      </c>
      <c r="L16" s="76">
        <v>2018</v>
      </c>
      <c r="M16" s="76">
        <v>2019</v>
      </c>
      <c r="N16" s="76">
        <v>2020</v>
      </c>
      <c r="O16" s="76">
        <v>2021</v>
      </c>
      <c r="P16" s="76">
        <v>2022</v>
      </c>
      <c r="Q16" s="76">
        <v>2023</v>
      </c>
    </row>
    <row r="17" spans="1:18" x14ac:dyDescent="0.3">
      <c r="A17" s="64" t="s">
        <v>726</v>
      </c>
      <c r="B17" s="38">
        <f t="shared" ref="B17:Q17" si="2">SUM(B2:B6)</f>
        <v>188.9</v>
      </c>
      <c r="C17" s="38">
        <f t="shared" si="2"/>
        <v>108.06299999999999</v>
      </c>
      <c r="D17" s="38">
        <f t="shared" si="2"/>
        <v>1399.6</v>
      </c>
      <c r="E17" s="38">
        <f t="shared" si="2"/>
        <v>975.40300000000002</v>
      </c>
      <c r="F17" s="38">
        <f t="shared" si="2"/>
        <v>61.522999999999996</v>
      </c>
      <c r="G17" s="38">
        <f t="shared" si="2"/>
        <v>1400.33</v>
      </c>
      <c r="H17" s="38">
        <f t="shared" si="2"/>
        <v>647</v>
      </c>
      <c r="I17" s="38">
        <f t="shared" si="2"/>
        <v>1027.5</v>
      </c>
      <c r="J17" s="38">
        <f t="shared" si="2"/>
        <v>664.1</v>
      </c>
      <c r="K17" s="38">
        <f t="shared" si="2"/>
        <v>169.04</v>
      </c>
      <c r="L17" s="38">
        <f t="shared" si="2"/>
        <v>2704.7</v>
      </c>
      <c r="M17" s="38">
        <f t="shared" si="2"/>
        <v>569.9</v>
      </c>
      <c r="N17" s="38">
        <f t="shared" si="2"/>
        <v>1045.577</v>
      </c>
      <c r="O17" s="38">
        <f t="shared" si="2"/>
        <v>874</v>
      </c>
      <c r="P17" s="38">
        <f t="shared" si="2"/>
        <v>692.34000000000015</v>
      </c>
      <c r="Q17" s="38">
        <f t="shared" si="2"/>
        <v>0</v>
      </c>
      <c r="R17" s="65"/>
    </row>
    <row r="18" spans="1:18" x14ac:dyDescent="0.3">
      <c r="A18" s="64" t="s">
        <v>727</v>
      </c>
      <c r="B18" s="38">
        <f t="shared" ref="B18:Q18" si="3">SUM(B9:B13)</f>
        <v>77.8</v>
      </c>
      <c r="C18" s="38">
        <f t="shared" si="3"/>
        <v>0</v>
      </c>
      <c r="D18" s="38">
        <f t="shared" si="3"/>
        <v>0</v>
      </c>
      <c r="E18" s="38">
        <f t="shared" si="3"/>
        <v>7.33</v>
      </c>
      <c r="F18" s="38">
        <f t="shared" si="3"/>
        <v>214</v>
      </c>
      <c r="G18" s="38">
        <f t="shared" si="3"/>
        <v>480.8</v>
      </c>
      <c r="H18" s="38">
        <f t="shared" si="3"/>
        <v>266.7</v>
      </c>
      <c r="I18" s="38">
        <f t="shared" si="3"/>
        <v>90.2</v>
      </c>
      <c r="J18" s="38">
        <f t="shared" si="3"/>
        <v>676.65</v>
      </c>
      <c r="K18" s="38">
        <f t="shared" si="3"/>
        <v>1274.3</v>
      </c>
      <c r="L18" s="38">
        <f t="shared" si="3"/>
        <v>604.29999999999995</v>
      </c>
      <c r="M18" s="38">
        <f t="shared" si="3"/>
        <v>997.6</v>
      </c>
      <c r="N18" s="38">
        <f t="shared" si="3"/>
        <v>910.3</v>
      </c>
      <c r="O18" s="38">
        <f t="shared" si="3"/>
        <v>206.8</v>
      </c>
      <c r="P18" s="38">
        <f t="shared" si="3"/>
        <v>2708.3</v>
      </c>
      <c r="Q18" s="38">
        <f t="shared" si="3"/>
        <v>1960.6</v>
      </c>
    </row>
    <row r="19" spans="1:18" x14ac:dyDescent="0.3">
      <c r="A19" s="64" t="s">
        <v>729</v>
      </c>
      <c r="B19" s="38">
        <f t="shared" ref="B19:Q19" si="4">SUM(B7:B8)</f>
        <v>376.9</v>
      </c>
      <c r="C19" s="38">
        <f t="shared" si="4"/>
        <v>4.8</v>
      </c>
      <c r="D19" s="38">
        <f t="shared" si="4"/>
        <v>68.5</v>
      </c>
      <c r="E19" s="38">
        <f t="shared" si="4"/>
        <v>38.549999999999997</v>
      </c>
      <c r="F19" s="38">
        <f t="shared" si="4"/>
        <v>299.2</v>
      </c>
      <c r="G19" s="38">
        <f t="shared" si="4"/>
        <v>121.7</v>
      </c>
      <c r="H19" s="38">
        <f t="shared" si="4"/>
        <v>0</v>
      </c>
      <c r="I19" s="38">
        <f t="shared" si="4"/>
        <v>12.8</v>
      </c>
      <c r="J19" s="38">
        <f t="shared" si="4"/>
        <v>0</v>
      </c>
      <c r="K19" s="38">
        <f t="shared" si="4"/>
        <v>627</v>
      </c>
      <c r="L19" s="38">
        <f t="shared" si="4"/>
        <v>240.5</v>
      </c>
      <c r="M19" s="38">
        <f t="shared" si="4"/>
        <v>13.7</v>
      </c>
      <c r="N19" s="38">
        <f t="shared" si="4"/>
        <v>530.29999999999995</v>
      </c>
      <c r="O19" s="38">
        <f t="shared" si="4"/>
        <v>97.88</v>
      </c>
      <c r="P19" s="38">
        <f t="shared" si="4"/>
        <v>15</v>
      </c>
      <c r="Q19" s="38">
        <f t="shared" si="4"/>
        <v>50.23</v>
      </c>
    </row>
    <row r="20" spans="1:18" x14ac:dyDescent="0.3">
      <c r="A20" s="68" t="s">
        <v>708</v>
      </c>
      <c r="B20" s="80">
        <f t="shared" ref="B20:Q20" si="5">SUM(B17:B19)</f>
        <v>643.59999999999991</v>
      </c>
      <c r="C20" s="80">
        <f t="shared" si="5"/>
        <v>112.86299999999999</v>
      </c>
      <c r="D20" s="80">
        <f t="shared" si="5"/>
        <v>1468.1</v>
      </c>
      <c r="E20" s="80">
        <f t="shared" si="5"/>
        <v>1021.283</v>
      </c>
      <c r="F20" s="80">
        <f t="shared" si="5"/>
        <v>574.72299999999996</v>
      </c>
      <c r="G20" s="80">
        <f t="shared" si="5"/>
        <v>2002.83</v>
      </c>
      <c r="H20" s="80">
        <f t="shared" si="5"/>
        <v>913.7</v>
      </c>
      <c r="I20" s="80">
        <f t="shared" si="5"/>
        <v>1130.5</v>
      </c>
      <c r="J20" s="80">
        <f t="shared" si="5"/>
        <v>1340.75</v>
      </c>
      <c r="K20" s="80">
        <f t="shared" si="5"/>
        <v>2070.34</v>
      </c>
      <c r="L20" s="80">
        <f t="shared" si="5"/>
        <v>3549.5</v>
      </c>
      <c r="M20" s="80">
        <f t="shared" si="5"/>
        <v>1581.2</v>
      </c>
      <c r="N20" s="80">
        <f t="shared" si="5"/>
        <v>2486.1769999999997</v>
      </c>
      <c r="O20" s="80">
        <f t="shared" si="5"/>
        <v>1178.6799999999998</v>
      </c>
      <c r="P20" s="80">
        <f t="shared" si="5"/>
        <v>3415.6400000000003</v>
      </c>
      <c r="Q20" s="80">
        <f t="shared" si="5"/>
        <v>2010.83</v>
      </c>
    </row>
    <row r="21" spans="1:18" x14ac:dyDescent="0.3">
      <c r="A21" s="64" t="s">
        <v>726</v>
      </c>
      <c r="B21" s="81">
        <f>B17/$B$20</f>
        <v>0.29350528278433813</v>
      </c>
      <c r="C21" s="81">
        <f>C17/$C$20</f>
        <v>0.95747056165439515</v>
      </c>
      <c r="D21" s="81">
        <f>D17/$D$20</f>
        <v>0.95334105306178052</v>
      </c>
      <c r="E21" s="81">
        <f>E17/$E$20</f>
        <v>0.95507611504352863</v>
      </c>
      <c r="F21" s="81">
        <f>F17/$F$20</f>
        <v>0.1070480909934003</v>
      </c>
      <c r="G21" s="81">
        <f>G17/$G$20</f>
        <v>0.69917566643199869</v>
      </c>
      <c r="H21" s="81">
        <f>H17/$H$20</f>
        <v>0.70810988289372878</v>
      </c>
      <c r="I21" s="81">
        <f>I17/$I$20</f>
        <v>0.90888987173816893</v>
      </c>
      <c r="J21" s="81">
        <f>J17/$J$20</f>
        <v>0.49531978370315122</v>
      </c>
      <c r="K21" s="81">
        <f>K17/$K$20</f>
        <v>8.1648424896393818E-2</v>
      </c>
      <c r="L21" s="81">
        <f>L17/$L$20</f>
        <v>0.76199464713339904</v>
      </c>
      <c r="M21" s="81">
        <f>M17/$M$20</f>
        <v>0.36042246395142929</v>
      </c>
      <c r="N21" s="81">
        <f>N17/$N$20</f>
        <v>0.42055613900377975</v>
      </c>
      <c r="O21" s="81">
        <f>O17/$O$20</f>
        <v>0.74150744901075794</v>
      </c>
      <c r="P21" s="81">
        <f>P17/$P$20</f>
        <v>0.20269700553922546</v>
      </c>
      <c r="Q21" s="81">
        <f>Q17/$Q$20</f>
        <v>0</v>
      </c>
    </row>
    <row r="22" spans="1:18" x14ac:dyDescent="0.3">
      <c r="A22" s="64" t="s">
        <v>727</v>
      </c>
      <c r="B22" s="81">
        <f>B18/$B$20</f>
        <v>0.1208825357364823</v>
      </c>
      <c r="C22" s="81">
        <f t="shared" ref="C22:C23" si="6">C18/$C$20</f>
        <v>0</v>
      </c>
      <c r="D22" s="81">
        <f>D18/$D$20</f>
        <v>0</v>
      </c>
      <c r="E22" s="81">
        <f>E18/$E$20</f>
        <v>7.1772466593490736E-3</v>
      </c>
      <c r="F22" s="81">
        <f>F18/$F$20</f>
        <v>0.37235329019371072</v>
      </c>
      <c r="G22" s="81">
        <f>G18/$G$20</f>
        <v>0.24006031465476352</v>
      </c>
      <c r="H22" s="81">
        <f>H18/$H$20</f>
        <v>0.29189011710627116</v>
      </c>
      <c r="I22" s="81">
        <f>I18/$I$20</f>
        <v>7.978770455550642E-2</v>
      </c>
      <c r="J22" s="81">
        <f>J18/$J$20</f>
        <v>0.50468021629684878</v>
      </c>
      <c r="K22" s="81">
        <f>K18/$K$20</f>
        <v>0.61550276766135026</v>
      </c>
      <c r="L22" s="81">
        <f>L18/$L$20</f>
        <v>0.17024933089167488</v>
      </c>
      <c r="M22" s="81">
        <f>M18/$M$20</f>
        <v>0.63091323045788006</v>
      </c>
      <c r="N22" s="81">
        <f>N18/$N$20</f>
        <v>0.36614448609250272</v>
      </c>
      <c r="O22" s="81">
        <f>O18/$O$20</f>
        <v>0.17545050395357523</v>
      </c>
      <c r="P22" s="81">
        <f>P18/$P$20</f>
        <v>0.7929114309470553</v>
      </c>
      <c r="Q22" s="81">
        <f>Q18/$Q$20</f>
        <v>0.97502026526359764</v>
      </c>
    </row>
    <row r="23" spans="1:18" x14ac:dyDescent="0.3">
      <c r="A23" s="64" t="s">
        <v>729</v>
      </c>
      <c r="B23" s="81">
        <f>B19/$B$20</f>
        <v>0.58561218147917971</v>
      </c>
      <c r="C23" s="81">
        <f t="shared" si="6"/>
        <v>4.2529438345604853E-2</v>
      </c>
      <c r="D23" s="81">
        <f>D19/$D$20</f>
        <v>4.6658946938219467E-2</v>
      </c>
      <c r="E23" s="81">
        <f>E19/$E$20</f>
        <v>3.774663829712234E-2</v>
      </c>
      <c r="F23" s="81">
        <f>F19/$F$20</f>
        <v>0.52059861881288905</v>
      </c>
      <c r="G23" s="81">
        <f>G19/$G$20</f>
        <v>6.0764018913237773E-2</v>
      </c>
      <c r="H23" s="81">
        <f>H19/$H$20</f>
        <v>0</v>
      </c>
      <c r="I23" s="81">
        <f>I19/$I$20</f>
        <v>1.1322423706324636E-2</v>
      </c>
      <c r="J23" s="81">
        <f>J19/$J$20</f>
        <v>0</v>
      </c>
      <c r="K23" s="81">
        <f>K19/$K$20</f>
        <v>0.30284880744225584</v>
      </c>
      <c r="L23" s="81">
        <f>L19/$L$20</f>
        <v>6.7756021974926042E-2</v>
      </c>
      <c r="M23" s="81">
        <f>M19/$M$20</f>
        <v>8.6643055906906134E-3</v>
      </c>
      <c r="N23" s="81">
        <f>N19/$N$20</f>
        <v>0.21329937490371764</v>
      </c>
      <c r="O23" s="81">
        <f>O19/$O$20</f>
        <v>8.3042047035667019E-2</v>
      </c>
      <c r="P23" s="81">
        <f>P19/$P$20</f>
        <v>4.3915635137192436E-3</v>
      </c>
      <c r="Q23" s="81">
        <f>Q19/$Q$20</f>
        <v>2.497973473640238E-2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1AE35-13BD-432B-BD00-54FD8B7A9EB4}">
  <dimension ref="A1:I42"/>
  <sheetViews>
    <sheetView workbookViewId="0">
      <selection activeCell="F25" sqref="F25"/>
    </sheetView>
  </sheetViews>
  <sheetFormatPr defaultRowHeight="15.6" x14ac:dyDescent="0.3"/>
  <cols>
    <col min="1" max="1" width="54.59765625" bestFit="1" customWidth="1"/>
    <col min="2" max="2" width="10.8984375" bestFit="1" customWidth="1"/>
    <col min="3" max="3" width="10.296875" bestFit="1" customWidth="1"/>
    <col min="4" max="4" width="9.09765625" bestFit="1" customWidth="1"/>
    <col min="5" max="5" width="9.296875" bestFit="1" customWidth="1"/>
    <col min="6" max="6" width="12.5" bestFit="1" customWidth="1"/>
    <col min="7" max="7" width="10.3984375" bestFit="1" customWidth="1"/>
    <col min="8" max="8" width="5.8984375" bestFit="1" customWidth="1"/>
    <col min="10" max="10" width="46.3984375" bestFit="1" customWidth="1"/>
    <col min="11" max="11" width="10.796875" bestFit="1" customWidth="1"/>
  </cols>
  <sheetData>
    <row r="1" spans="1:9" x14ac:dyDescent="0.3">
      <c r="A1" s="74"/>
      <c r="B1" s="90" t="s">
        <v>27</v>
      </c>
      <c r="C1" s="90" t="s">
        <v>204</v>
      </c>
      <c r="D1" s="90" t="s">
        <v>293</v>
      </c>
      <c r="E1" s="90" t="s">
        <v>364</v>
      </c>
      <c r="F1" s="90" t="s">
        <v>446</v>
      </c>
      <c r="G1" s="90" t="s">
        <v>467</v>
      </c>
      <c r="H1" s="74" t="s">
        <v>708</v>
      </c>
    </row>
    <row r="2" spans="1:9" x14ac:dyDescent="0.3">
      <c r="A2" s="15" t="s">
        <v>734</v>
      </c>
      <c r="B2" s="67">
        <f>B42</f>
        <v>80.8</v>
      </c>
      <c r="C2" s="67">
        <f t="shared" ref="C2:G2" si="0">C42</f>
        <v>111.05</v>
      </c>
      <c r="D2" s="67">
        <f t="shared" si="0"/>
        <v>20.399999999999999</v>
      </c>
      <c r="E2" s="67">
        <f t="shared" si="0"/>
        <v>138.70000000000002</v>
      </c>
      <c r="F2" s="67">
        <f t="shared" si="0"/>
        <v>15.215999999999999</v>
      </c>
      <c r="G2" s="67">
        <f t="shared" si="0"/>
        <v>101.7</v>
      </c>
      <c r="H2" s="75">
        <f t="shared" ref="H2:H3" si="1">SUM(B2:G2)</f>
        <v>467.86600000000004</v>
      </c>
    </row>
    <row r="3" spans="1:9" x14ac:dyDescent="0.3">
      <c r="A3" s="15" t="s">
        <v>611</v>
      </c>
      <c r="B3" s="67">
        <v>116.2</v>
      </c>
      <c r="C3" s="67">
        <v>85</v>
      </c>
      <c r="D3" s="67"/>
      <c r="E3" s="67">
        <v>121</v>
      </c>
      <c r="F3" s="67"/>
      <c r="G3" s="67">
        <v>172</v>
      </c>
      <c r="H3" s="75">
        <f t="shared" si="1"/>
        <v>494.2</v>
      </c>
    </row>
    <row r="4" spans="1:9" x14ac:dyDescent="0.3">
      <c r="A4" s="15" t="s">
        <v>735</v>
      </c>
      <c r="B4" s="67"/>
      <c r="C4" s="67">
        <v>597</v>
      </c>
      <c r="D4" s="67"/>
      <c r="E4" s="67">
        <v>5</v>
      </c>
      <c r="F4" s="67"/>
      <c r="G4" s="67">
        <v>205.3</v>
      </c>
      <c r="H4" s="75">
        <f>SUM(B4:G4)</f>
        <v>807.3</v>
      </c>
    </row>
    <row r="5" spans="1:9" x14ac:dyDescent="0.3">
      <c r="A5" s="15" t="s">
        <v>733</v>
      </c>
      <c r="B5" s="67">
        <v>279.72300000000001</v>
      </c>
      <c r="C5" s="67">
        <v>106.935</v>
      </c>
      <c r="D5" s="67">
        <v>20.94</v>
      </c>
      <c r="E5" s="67">
        <v>380.23</v>
      </c>
      <c r="F5" s="67">
        <v>218.45699999999999</v>
      </c>
      <c r="G5" s="67">
        <v>423.6</v>
      </c>
      <c r="H5" s="75">
        <f>SUM(B5:G5)</f>
        <v>1429.885</v>
      </c>
    </row>
    <row r="6" spans="1:9" x14ac:dyDescent="0.3">
      <c r="A6" s="15" t="s">
        <v>8</v>
      </c>
      <c r="B6" s="67">
        <v>859.00099999999998</v>
      </c>
      <c r="C6" s="67">
        <v>31.13</v>
      </c>
      <c r="D6" s="67">
        <v>70.400000000000006</v>
      </c>
      <c r="E6" s="67">
        <v>571.33000000000004</v>
      </c>
      <c r="F6" s="67"/>
      <c r="G6" s="67">
        <v>706.9</v>
      </c>
      <c r="H6" s="75">
        <f>SUM(B6:G6)</f>
        <v>2238.761</v>
      </c>
    </row>
    <row r="7" spans="1:9" x14ac:dyDescent="0.3">
      <c r="A7" s="15" t="s">
        <v>5</v>
      </c>
      <c r="B7" s="67">
        <v>320.59500000000003</v>
      </c>
      <c r="C7" s="67">
        <v>476.82499999999999</v>
      </c>
      <c r="D7" s="67">
        <v>384.17</v>
      </c>
      <c r="E7" s="67">
        <v>542.77</v>
      </c>
      <c r="F7" s="67">
        <v>501.65</v>
      </c>
      <c r="G7" s="67">
        <v>2114.5149999999999</v>
      </c>
      <c r="H7" s="75">
        <f>SUM(B7:G7)</f>
        <v>4340.5249999999996</v>
      </c>
    </row>
    <row r="8" spans="1:9" x14ac:dyDescent="0.3">
      <c r="A8" s="15" t="s">
        <v>10</v>
      </c>
      <c r="B8" s="67">
        <v>240.92</v>
      </c>
      <c r="C8" s="67">
        <v>214.13</v>
      </c>
      <c r="D8" s="67">
        <v>147.6</v>
      </c>
      <c r="E8" s="67">
        <v>912.88300000000004</v>
      </c>
      <c r="F8" s="67"/>
      <c r="G8" s="67">
        <v>3841.5</v>
      </c>
      <c r="H8" s="75">
        <f>SUM(B8:G8)</f>
        <v>5357.0329999999994</v>
      </c>
    </row>
    <row r="9" spans="1:9" x14ac:dyDescent="0.3">
      <c r="A9" s="68" t="s">
        <v>708</v>
      </c>
      <c r="B9" s="75">
        <f t="shared" ref="B9:H9" si="2">SUM(B2:B4)</f>
        <v>197</v>
      </c>
      <c r="C9" s="75">
        <f t="shared" si="2"/>
        <v>793.05</v>
      </c>
      <c r="D9" s="75">
        <f t="shared" si="2"/>
        <v>20.399999999999999</v>
      </c>
      <c r="E9" s="75">
        <f t="shared" si="2"/>
        <v>264.70000000000005</v>
      </c>
      <c r="F9" s="75">
        <f t="shared" si="2"/>
        <v>15.215999999999999</v>
      </c>
      <c r="G9" s="75">
        <f t="shared" si="2"/>
        <v>479</v>
      </c>
      <c r="H9" s="101">
        <f t="shared" si="2"/>
        <v>1769.366</v>
      </c>
    </row>
    <row r="10" spans="1:9" x14ac:dyDescent="0.3">
      <c r="I10">
        <f>H4/H9</f>
        <v>0.45626512547432241</v>
      </c>
    </row>
    <row r="11" spans="1:9" x14ac:dyDescent="0.3">
      <c r="A11" s="74" t="s">
        <v>739</v>
      </c>
      <c r="B11" s="90" t="s">
        <v>27</v>
      </c>
      <c r="C11" s="90" t="s">
        <v>204</v>
      </c>
      <c r="D11" s="90" t="s">
        <v>293</v>
      </c>
      <c r="E11" s="90" t="s">
        <v>364</v>
      </c>
      <c r="F11" s="90" t="s">
        <v>446</v>
      </c>
      <c r="G11" s="90" t="s">
        <v>467</v>
      </c>
    </row>
    <row r="12" spans="1:9" x14ac:dyDescent="0.3">
      <c r="A12" s="15" t="s">
        <v>5</v>
      </c>
      <c r="B12" s="81">
        <f>B7/$B$9</f>
        <v>1.6273857868020305</v>
      </c>
      <c r="C12" s="81">
        <f>C7/$C$9</f>
        <v>0.60125464976987586</v>
      </c>
      <c r="D12" s="81">
        <f>D7/$D$9</f>
        <v>18.831862745098043</v>
      </c>
      <c r="E12" s="81">
        <f>E7/$E$9</f>
        <v>2.0505100113335848</v>
      </c>
      <c r="F12" s="81">
        <f>F7/$F$9</f>
        <v>32.968585699263933</v>
      </c>
      <c r="G12" s="81">
        <f>G7/$G$9</f>
        <v>4.4144363256784969</v>
      </c>
    </row>
    <row r="13" spans="1:9" x14ac:dyDescent="0.3">
      <c r="A13" s="15" t="s">
        <v>611</v>
      </c>
      <c r="B13" s="81">
        <f>B3/$B$9</f>
        <v>0.58984771573604067</v>
      </c>
      <c r="C13" s="81">
        <f>C3/$C$9</f>
        <v>0.10718113612004287</v>
      </c>
      <c r="D13" s="81">
        <f>D3/$D$9</f>
        <v>0</v>
      </c>
      <c r="E13" s="81">
        <f>E3/$E$9</f>
        <v>0.45712126936154129</v>
      </c>
      <c r="F13" s="81">
        <f>F3/$F$9</f>
        <v>0</v>
      </c>
      <c r="G13" s="81">
        <f>G3/$G$9</f>
        <v>0.35908141962421714</v>
      </c>
    </row>
    <row r="14" spans="1:9" x14ac:dyDescent="0.3">
      <c r="A14" s="15" t="s">
        <v>733</v>
      </c>
      <c r="B14" s="81">
        <f>B5/$B$9</f>
        <v>1.4199137055837565</v>
      </c>
      <c r="C14" s="81">
        <f>C5/$C$9</f>
        <v>0.13484017401172688</v>
      </c>
      <c r="D14" s="81">
        <f>D5/$D$9</f>
        <v>1.0264705882352942</v>
      </c>
      <c r="E14" s="81">
        <f>E5/$E$9</f>
        <v>1.4364563656970153</v>
      </c>
      <c r="F14" s="81">
        <f>F5/$F$9</f>
        <v>14.357058359621451</v>
      </c>
      <c r="G14" s="81">
        <f>G5/$G$9</f>
        <v>0.88434237995824638</v>
      </c>
    </row>
    <row r="15" spans="1:9" x14ac:dyDescent="0.3">
      <c r="A15" s="15" t="s">
        <v>8</v>
      </c>
      <c r="B15" s="81">
        <f>B6/$B$9</f>
        <v>4.36041116751269</v>
      </c>
      <c r="C15" s="81">
        <f>C6/$C$9</f>
        <v>3.925351491078747E-2</v>
      </c>
      <c r="D15" s="81">
        <f>D6/$D$9</f>
        <v>3.4509803921568634</v>
      </c>
      <c r="E15" s="81">
        <f>E6/$E$9</f>
        <v>2.1584057423498297</v>
      </c>
      <c r="F15" s="81">
        <f>F6/$F$9</f>
        <v>0</v>
      </c>
      <c r="G15" s="81">
        <f>G6/$G$9</f>
        <v>1.4757828810020877</v>
      </c>
    </row>
    <row r="16" spans="1:9" x14ac:dyDescent="0.3">
      <c r="A16" s="15" t="s">
        <v>10</v>
      </c>
      <c r="B16" s="81">
        <f>B8/$B$9</f>
        <v>1.2229441624365482</v>
      </c>
      <c r="C16" s="81">
        <f>C8/$C$9</f>
        <v>0.27000819620452682</v>
      </c>
      <c r="D16" s="81">
        <f>D8/$D$9</f>
        <v>7.2352941176470589</v>
      </c>
      <c r="E16" s="81">
        <f>E8/$E$9</f>
        <v>3.4487457499055529</v>
      </c>
      <c r="F16" s="81">
        <f>F8/$F$9</f>
        <v>0</v>
      </c>
      <c r="G16" s="81">
        <f>G8/$G$9</f>
        <v>8.0198329853862216</v>
      </c>
    </row>
    <row r="17" spans="1:8" x14ac:dyDescent="0.3">
      <c r="A17" s="15" t="s">
        <v>735</v>
      </c>
      <c r="B17" s="81">
        <f>B4/$B$9</f>
        <v>0</v>
      </c>
      <c r="C17" s="81">
        <f>C4/$C$9</f>
        <v>0.75278986192547759</v>
      </c>
      <c r="D17" s="81">
        <f>D4/$D$9</f>
        <v>0</v>
      </c>
      <c r="E17" s="81">
        <f>E4/$E$9</f>
        <v>1.8889308651303359E-2</v>
      </c>
      <c r="F17" s="81">
        <f>F4/$F$9</f>
        <v>0</v>
      </c>
      <c r="G17" s="81">
        <f>G4/$G$9</f>
        <v>0.42860125260960336</v>
      </c>
    </row>
    <row r="18" spans="1:8" x14ac:dyDescent="0.3">
      <c r="A18" s="15" t="s">
        <v>734</v>
      </c>
      <c r="B18" s="81">
        <f>B2/$B$9</f>
        <v>0.41015228426395939</v>
      </c>
      <c r="C18" s="81">
        <f>C2/$C$9</f>
        <v>0.14002900195447954</v>
      </c>
      <c r="D18" s="81">
        <f>D2/$D$9</f>
        <v>1</v>
      </c>
      <c r="E18" s="81">
        <f>E2/$E$9</f>
        <v>0.52398942198715526</v>
      </c>
      <c r="F18" s="81">
        <f>F2/$F$9</f>
        <v>1</v>
      </c>
      <c r="G18" s="81">
        <f>G2/$G$9</f>
        <v>0.21231732776617954</v>
      </c>
    </row>
    <row r="19" spans="1:8" x14ac:dyDescent="0.3">
      <c r="A19" s="96" t="s">
        <v>708</v>
      </c>
      <c r="B19" s="97">
        <f t="shared" ref="B19:G19" si="3">SUM(B12:B18)</f>
        <v>9.6306548223350248</v>
      </c>
      <c r="C19" s="97">
        <f t="shared" si="3"/>
        <v>2.0453565348969169</v>
      </c>
      <c r="D19" s="97">
        <f t="shared" si="3"/>
        <v>31.544607843137261</v>
      </c>
      <c r="E19" s="97">
        <f t="shared" si="3"/>
        <v>10.094117869285983</v>
      </c>
      <c r="F19" s="97">
        <f t="shared" si="3"/>
        <v>48.325644058885388</v>
      </c>
      <c r="G19" s="97">
        <f t="shared" si="3"/>
        <v>15.794394572025052</v>
      </c>
    </row>
    <row r="20" spans="1:8" x14ac:dyDescent="0.3">
      <c r="A20" s="15"/>
    </row>
    <row r="21" spans="1:8" x14ac:dyDescent="0.3">
      <c r="A21" s="74"/>
      <c r="B21" s="90" t="s">
        <v>27</v>
      </c>
      <c r="C21" s="90" t="s">
        <v>204</v>
      </c>
      <c r="D21" s="90" t="s">
        <v>293</v>
      </c>
      <c r="E21" s="90" t="s">
        <v>364</v>
      </c>
      <c r="F21" s="90" t="s">
        <v>446</v>
      </c>
      <c r="G21" s="90" t="s">
        <v>467</v>
      </c>
      <c r="H21" s="74" t="s">
        <v>708</v>
      </c>
    </row>
    <row r="22" spans="1:8" x14ac:dyDescent="0.3">
      <c r="A22" s="15" t="s">
        <v>735</v>
      </c>
      <c r="B22" s="66">
        <f t="shared" ref="B22:G22" si="4">B4/$H$4</f>
        <v>0</v>
      </c>
      <c r="C22" s="66">
        <f t="shared" si="4"/>
        <v>0.73950204384986995</v>
      </c>
      <c r="D22" s="66">
        <f t="shared" si="4"/>
        <v>0</v>
      </c>
      <c r="E22" s="66">
        <f t="shared" si="4"/>
        <v>6.1934844543540197E-3</v>
      </c>
      <c r="F22" s="66">
        <f t="shared" si="4"/>
        <v>0</v>
      </c>
      <c r="G22" s="66">
        <f t="shared" si="4"/>
        <v>0.25430447169577608</v>
      </c>
      <c r="H22" s="95"/>
    </row>
    <row r="23" spans="1:8" x14ac:dyDescent="0.3">
      <c r="A23" s="15" t="s">
        <v>8</v>
      </c>
      <c r="B23" s="66">
        <f t="shared" ref="B23:G23" si="5">B6/$H$6</f>
        <v>0.38369482048329412</v>
      </c>
      <c r="C23" s="66">
        <f t="shared" si="5"/>
        <v>1.3905012638687202E-2</v>
      </c>
      <c r="D23" s="66">
        <f t="shared" si="5"/>
        <v>3.144596497794986E-2</v>
      </c>
      <c r="E23" s="66">
        <f t="shared" si="5"/>
        <v>0.25519919276778541</v>
      </c>
      <c r="F23" s="66">
        <f t="shared" si="5"/>
        <v>0</v>
      </c>
      <c r="G23" s="66">
        <f t="shared" si="5"/>
        <v>0.31575500913228344</v>
      </c>
      <c r="H23" s="95"/>
    </row>
    <row r="24" spans="1:8" x14ac:dyDescent="0.3">
      <c r="A24" s="15" t="s">
        <v>10</v>
      </c>
      <c r="B24" s="66">
        <f t="shared" ref="B24:G24" si="6">B8/$H$8</f>
        <v>4.4972655572590281E-2</v>
      </c>
      <c r="C24" s="66">
        <f t="shared" si="6"/>
        <v>3.9971753020748617E-2</v>
      </c>
      <c r="D24" s="66">
        <f t="shared" si="6"/>
        <v>2.7552565011266499E-2</v>
      </c>
      <c r="E24" s="66">
        <f t="shared" si="6"/>
        <v>0.17040832117330623</v>
      </c>
      <c r="F24" s="66">
        <f t="shared" si="6"/>
        <v>0</v>
      </c>
      <c r="G24" s="66">
        <f t="shared" si="6"/>
        <v>0.71709470522208851</v>
      </c>
      <c r="H24" s="95"/>
    </row>
    <row r="25" spans="1:8" x14ac:dyDescent="0.3">
      <c r="A25" s="15" t="s">
        <v>5</v>
      </c>
      <c r="B25" s="66">
        <f t="shared" ref="B25:G25" si="7">B7/$H$7</f>
        <v>7.386088088422485E-2</v>
      </c>
      <c r="C25" s="66">
        <f t="shared" si="7"/>
        <v>0.10985422270347482</v>
      </c>
      <c r="D25" s="66">
        <f t="shared" si="7"/>
        <v>8.850772659989288E-2</v>
      </c>
      <c r="E25" s="66">
        <f t="shared" si="7"/>
        <v>0.12504708531802028</v>
      </c>
      <c r="F25" s="66">
        <f t="shared" si="7"/>
        <v>0.11557357692905812</v>
      </c>
      <c r="G25" s="66">
        <f t="shared" si="7"/>
        <v>0.48715650756532908</v>
      </c>
      <c r="H25" s="95"/>
    </row>
    <row r="26" spans="1:8" x14ac:dyDescent="0.3">
      <c r="A26" s="15" t="s">
        <v>733</v>
      </c>
      <c r="B26" s="66">
        <f t="shared" ref="B26:G26" si="8">B5/$H$5</f>
        <v>0.19562622168915683</v>
      </c>
      <c r="C26" s="66">
        <f t="shared" si="8"/>
        <v>7.4785734517111513E-2</v>
      </c>
      <c r="D26" s="66">
        <f t="shared" si="8"/>
        <v>1.4644534350664564E-2</v>
      </c>
      <c r="E26" s="66">
        <f t="shared" si="8"/>
        <v>0.26591648978764026</v>
      </c>
      <c r="F26" s="66">
        <f t="shared" si="8"/>
        <v>0.15277941932393163</v>
      </c>
      <c r="G26" s="66">
        <f t="shared" si="8"/>
        <v>0.29624760033149522</v>
      </c>
      <c r="H26" s="95"/>
    </row>
    <row r="27" spans="1:8" x14ac:dyDescent="0.3">
      <c r="A27" s="15" t="s">
        <v>611</v>
      </c>
      <c r="B27" s="66">
        <f t="shared" ref="B27:G27" si="9">B3/$H$3</f>
        <v>0.23512747875354109</v>
      </c>
      <c r="C27" s="66">
        <f t="shared" si="9"/>
        <v>0.17199514366653176</v>
      </c>
      <c r="D27" s="66">
        <f t="shared" si="9"/>
        <v>0</v>
      </c>
      <c r="E27" s="66">
        <f t="shared" si="9"/>
        <v>0.24484014569000406</v>
      </c>
      <c r="F27" s="66">
        <f t="shared" si="9"/>
        <v>0</v>
      </c>
      <c r="G27" s="66">
        <f t="shared" si="9"/>
        <v>0.34803723188992314</v>
      </c>
      <c r="H27" s="95"/>
    </row>
    <row r="28" spans="1:8" x14ac:dyDescent="0.3">
      <c r="A28" s="15" t="s">
        <v>734</v>
      </c>
      <c r="B28" s="66">
        <f t="shared" ref="B28:G28" si="10">B2/$H$2</f>
        <v>0.17269902065976153</v>
      </c>
      <c r="C28" s="66">
        <f t="shared" si="10"/>
        <v>0.23735428520131829</v>
      </c>
      <c r="D28" s="66">
        <f t="shared" si="10"/>
        <v>4.3602227988355634E-2</v>
      </c>
      <c r="E28" s="66">
        <f t="shared" si="10"/>
        <v>0.29645240303847686</v>
      </c>
      <c r="F28" s="66">
        <f t="shared" si="10"/>
        <v>3.2522132405432322E-2</v>
      </c>
      <c r="G28" s="66">
        <f t="shared" si="10"/>
        <v>0.21736993070665531</v>
      </c>
      <c r="H28" s="95"/>
    </row>
    <row r="30" spans="1:8" x14ac:dyDescent="0.3">
      <c r="A30" s="89" t="s">
        <v>738</v>
      </c>
      <c r="B30" s="91" t="s">
        <v>27</v>
      </c>
      <c r="C30" s="91" t="s">
        <v>204</v>
      </c>
      <c r="D30" s="91" t="s">
        <v>293</v>
      </c>
      <c r="E30" s="91" t="s">
        <v>364</v>
      </c>
      <c r="F30" s="91" t="s">
        <v>446</v>
      </c>
      <c r="G30" s="91" t="s">
        <v>467</v>
      </c>
      <c r="H30" s="74" t="s">
        <v>708</v>
      </c>
    </row>
    <row r="31" spans="1:8" x14ac:dyDescent="0.3">
      <c r="A31" s="15" t="s">
        <v>610</v>
      </c>
      <c r="B31" s="38">
        <v>46.7</v>
      </c>
      <c r="C31" s="38"/>
      <c r="D31" s="38"/>
      <c r="E31" s="38">
        <v>60</v>
      </c>
      <c r="F31" s="38"/>
      <c r="G31" s="38"/>
      <c r="H31" s="94">
        <f>SUM(B31:G31)</f>
        <v>106.7</v>
      </c>
    </row>
    <row r="32" spans="1:8" x14ac:dyDescent="0.3">
      <c r="A32" s="92" t="s">
        <v>736</v>
      </c>
      <c r="B32" s="38"/>
      <c r="C32" s="38">
        <v>110</v>
      </c>
      <c r="D32" s="38"/>
      <c r="E32" s="38">
        <v>40</v>
      </c>
      <c r="F32" s="38"/>
      <c r="G32" s="38"/>
      <c r="H32" s="94">
        <f t="shared" ref="H32:H39" si="11">SUM(B32:G32)</f>
        <v>150</v>
      </c>
    </row>
    <row r="33" spans="1:8" x14ac:dyDescent="0.3">
      <c r="A33" s="15" t="s">
        <v>737</v>
      </c>
      <c r="B33" s="38"/>
      <c r="C33" s="38"/>
      <c r="D33" s="38">
        <v>12</v>
      </c>
      <c r="E33" s="38"/>
      <c r="F33" s="38"/>
      <c r="G33" s="38"/>
      <c r="H33" s="94">
        <f t="shared" si="11"/>
        <v>12</v>
      </c>
    </row>
    <row r="34" spans="1:8" x14ac:dyDescent="0.3">
      <c r="A34" s="15" t="s">
        <v>9</v>
      </c>
      <c r="B34" s="38">
        <v>34</v>
      </c>
      <c r="C34" s="38">
        <v>0.95</v>
      </c>
      <c r="D34" s="38"/>
      <c r="E34" s="38">
        <v>4.5</v>
      </c>
      <c r="F34" s="38">
        <v>2.516</v>
      </c>
      <c r="G34" s="38">
        <v>12.7</v>
      </c>
      <c r="H34" s="94">
        <f t="shared" si="11"/>
        <v>54.665999999999997</v>
      </c>
    </row>
    <row r="35" spans="1:8" x14ac:dyDescent="0.3">
      <c r="A35" s="15" t="s">
        <v>11</v>
      </c>
      <c r="B35" s="38"/>
      <c r="C35" s="38"/>
      <c r="D35" s="38">
        <v>7.9</v>
      </c>
      <c r="E35" s="38"/>
      <c r="F35" s="38"/>
      <c r="G35" s="38"/>
      <c r="H35" s="94">
        <f t="shared" si="11"/>
        <v>7.9</v>
      </c>
    </row>
    <row r="36" spans="1:8" x14ac:dyDescent="0.3">
      <c r="A36" s="15" t="s">
        <v>12</v>
      </c>
      <c r="B36" s="39">
        <v>0.1</v>
      </c>
      <c r="C36" s="39">
        <v>0.1</v>
      </c>
      <c r="D36" s="38"/>
      <c r="E36" s="38">
        <v>1.6</v>
      </c>
      <c r="F36" s="38">
        <v>12.7</v>
      </c>
      <c r="G36" s="38"/>
      <c r="H36" s="94">
        <f t="shared" si="11"/>
        <v>14.5</v>
      </c>
    </row>
    <row r="37" spans="1:8" x14ac:dyDescent="0.3">
      <c r="A37" s="15" t="s">
        <v>14</v>
      </c>
      <c r="B37" s="38"/>
      <c r="C37" s="38"/>
      <c r="D37" s="38"/>
      <c r="E37" s="38"/>
      <c r="F37" s="39"/>
      <c r="G37" s="39">
        <v>42</v>
      </c>
      <c r="H37" s="94">
        <f t="shared" si="11"/>
        <v>42</v>
      </c>
    </row>
    <row r="38" spans="1:8" x14ac:dyDescent="0.3">
      <c r="A38" s="15" t="s">
        <v>16</v>
      </c>
      <c r="B38" s="38"/>
      <c r="C38" s="38"/>
      <c r="D38" s="38"/>
      <c r="E38" s="38"/>
      <c r="F38" s="39"/>
      <c r="G38" s="39">
        <v>47</v>
      </c>
      <c r="H38" s="94">
        <f t="shared" si="11"/>
        <v>47</v>
      </c>
    </row>
    <row r="39" spans="1:8" x14ac:dyDescent="0.3">
      <c r="A39" s="15" t="s">
        <v>19</v>
      </c>
      <c r="B39" s="38"/>
      <c r="C39" s="38"/>
      <c r="D39" s="38"/>
      <c r="E39" s="38">
        <v>32.200000000000003</v>
      </c>
      <c r="F39" s="39"/>
      <c r="G39" s="39"/>
      <c r="H39" s="94">
        <f t="shared" si="11"/>
        <v>32.200000000000003</v>
      </c>
    </row>
    <row r="40" spans="1:8" x14ac:dyDescent="0.3">
      <c r="A40" s="15" t="s">
        <v>21</v>
      </c>
      <c r="B40" s="38"/>
      <c r="C40" s="38"/>
      <c r="D40" s="38">
        <v>0.5</v>
      </c>
      <c r="E40" s="38"/>
      <c r="F40" s="39"/>
      <c r="G40" s="39"/>
      <c r="H40" s="94">
        <f>SUM(B40:G40)</f>
        <v>0.5</v>
      </c>
    </row>
    <row r="41" spans="1:8" x14ac:dyDescent="0.3">
      <c r="A41" s="15" t="s">
        <v>22</v>
      </c>
      <c r="B41" s="38"/>
      <c r="C41" s="38"/>
      <c r="D41" s="38"/>
      <c r="E41" s="39">
        <v>0.4</v>
      </c>
      <c r="F41" s="38"/>
      <c r="G41" s="71"/>
      <c r="H41" s="94">
        <f>SUM(B41:G41)</f>
        <v>0.4</v>
      </c>
    </row>
    <row r="42" spans="1:8" x14ac:dyDescent="0.3">
      <c r="A42" s="68" t="s">
        <v>708</v>
      </c>
      <c r="B42" s="93">
        <f>SUM(B31:B41)</f>
        <v>80.8</v>
      </c>
      <c r="C42" s="93">
        <f t="shared" ref="C42:H42" si="12">SUM(C31:C41)</f>
        <v>111.05</v>
      </c>
      <c r="D42" s="93">
        <f t="shared" si="12"/>
        <v>20.399999999999999</v>
      </c>
      <c r="E42" s="93">
        <f t="shared" si="12"/>
        <v>138.70000000000002</v>
      </c>
      <c r="F42" s="93">
        <f t="shared" si="12"/>
        <v>15.215999999999999</v>
      </c>
      <c r="G42" s="93">
        <f t="shared" si="12"/>
        <v>101.7</v>
      </c>
      <c r="H42" s="93">
        <f t="shared" si="12"/>
        <v>467.86599999999993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AFB0A-758B-41B2-9693-F9A157600C8F}">
  <dimension ref="A1:H45"/>
  <sheetViews>
    <sheetView workbookViewId="0">
      <selection activeCell="B13" sqref="B13"/>
    </sheetView>
  </sheetViews>
  <sheetFormatPr defaultRowHeight="15.6" x14ac:dyDescent="0.3"/>
  <cols>
    <col min="1" max="1" width="54.59765625" bestFit="1" customWidth="1"/>
    <col min="2" max="2" width="10.8984375" bestFit="1" customWidth="1"/>
    <col min="3" max="3" width="10.296875" bestFit="1" customWidth="1"/>
    <col min="4" max="4" width="9.09765625" bestFit="1" customWidth="1"/>
    <col min="5" max="5" width="9.296875" bestFit="1" customWidth="1"/>
    <col min="6" max="6" width="12.5" bestFit="1" customWidth="1"/>
    <col min="7" max="7" width="10.3984375" bestFit="1" customWidth="1"/>
    <col min="8" max="8" width="5.8984375" bestFit="1" customWidth="1"/>
    <col min="10" max="10" width="46.3984375" bestFit="1" customWidth="1"/>
    <col min="11" max="11" width="10.796875" bestFit="1" customWidth="1"/>
  </cols>
  <sheetData>
    <row r="1" spans="1:8" x14ac:dyDescent="0.3">
      <c r="A1" s="74"/>
      <c r="B1" s="90" t="s">
        <v>27</v>
      </c>
      <c r="C1" s="90" t="s">
        <v>204</v>
      </c>
      <c r="D1" s="90" t="s">
        <v>293</v>
      </c>
      <c r="E1" s="90" t="s">
        <v>364</v>
      </c>
      <c r="F1" s="90" t="s">
        <v>446</v>
      </c>
      <c r="G1" s="90" t="s">
        <v>467</v>
      </c>
      <c r="H1" s="74" t="s">
        <v>708</v>
      </c>
    </row>
    <row r="2" spans="1:8" x14ac:dyDescent="0.3">
      <c r="A2" s="15" t="s">
        <v>734</v>
      </c>
      <c r="B2" s="67">
        <f>B45</f>
        <v>80.8</v>
      </c>
      <c r="C2" s="67">
        <f t="shared" ref="C2:G2" si="0">C45</f>
        <v>111.05</v>
      </c>
      <c r="D2" s="67">
        <f t="shared" si="0"/>
        <v>20.399999999999999</v>
      </c>
      <c r="E2" s="67">
        <f t="shared" si="0"/>
        <v>138.70000000000002</v>
      </c>
      <c r="F2" s="67">
        <f t="shared" si="0"/>
        <v>715.21600000000001</v>
      </c>
      <c r="G2" s="67">
        <f t="shared" si="0"/>
        <v>401.7</v>
      </c>
      <c r="H2" s="75">
        <f t="shared" ref="H2:H9" si="1">SUM(B2:G2)</f>
        <v>1467.8660000000002</v>
      </c>
    </row>
    <row r="3" spans="1:8" x14ac:dyDescent="0.3">
      <c r="A3" s="15" t="s">
        <v>7</v>
      </c>
      <c r="B3" s="67"/>
      <c r="C3" s="67"/>
      <c r="D3" s="67"/>
      <c r="E3" s="67"/>
      <c r="F3" s="67"/>
      <c r="G3" s="67">
        <v>400</v>
      </c>
      <c r="H3" s="75">
        <f t="shared" si="1"/>
        <v>400</v>
      </c>
    </row>
    <row r="4" spans="1:8" x14ac:dyDescent="0.3">
      <c r="A4" s="15" t="s">
        <v>611</v>
      </c>
      <c r="B4" s="67">
        <v>341.9</v>
      </c>
      <c r="C4" s="67">
        <v>85</v>
      </c>
      <c r="D4" s="67"/>
      <c r="E4" s="67">
        <v>131.5</v>
      </c>
      <c r="F4" s="67"/>
      <c r="G4" s="67">
        <v>172</v>
      </c>
      <c r="H4" s="75">
        <f t="shared" si="1"/>
        <v>730.4</v>
      </c>
    </row>
    <row r="5" spans="1:8" x14ac:dyDescent="0.3">
      <c r="A5" s="15" t="s">
        <v>733</v>
      </c>
      <c r="B5" s="67">
        <v>302.04300000000001</v>
      </c>
      <c r="C5" s="67">
        <v>106.935</v>
      </c>
      <c r="D5" s="67">
        <v>30.94</v>
      </c>
      <c r="E5" s="67">
        <v>380.23</v>
      </c>
      <c r="F5" s="67">
        <v>222.15700000000001</v>
      </c>
      <c r="G5" s="67">
        <v>747.01499999999999</v>
      </c>
      <c r="H5" s="75">
        <f t="shared" si="1"/>
        <v>1789.3200000000002</v>
      </c>
    </row>
    <row r="6" spans="1:8" x14ac:dyDescent="0.3">
      <c r="A6" s="15" t="s">
        <v>5</v>
      </c>
      <c r="B6" s="67">
        <v>533.20000000000005</v>
      </c>
      <c r="C6" s="67">
        <v>476.8</v>
      </c>
      <c r="D6" s="67">
        <v>384.2</v>
      </c>
      <c r="E6" s="67">
        <v>542.79999999999995</v>
      </c>
      <c r="F6" s="67">
        <v>507.15</v>
      </c>
      <c r="G6" s="67">
        <v>2469.54</v>
      </c>
      <c r="H6" s="75">
        <f t="shared" si="1"/>
        <v>4913.6900000000005</v>
      </c>
    </row>
    <row r="7" spans="1:8" x14ac:dyDescent="0.3">
      <c r="A7" s="15" t="s">
        <v>10</v>
      </c>
      <c r="B7" s="67">
        <v>240.92</v>
      </c>
      <c r="C7" s="67">
        <v>214.13</v>
      </c>
      <c r="D7" s="67">
        <v>147.6</v>
      </c>
      <c r="E7" s="67">
        <v>778.88300000000004</v>
      </c>
      <c r="F7" s="67"/>
      <c r="G7" s="67">
        <v>3946.5</v>
      </c>
      <c r="H7" s="75">
        <f t="shared" si="1"/>
        <v>5328.0329999999994</v>
      </c>
    </row>
    <row r="8" spans="1:8" x14ac:dyDescent="0.3">
      <c r="A8" s="15" t="s">
        <v>8</v>
      </c>
      <c r="B8" s="67">
        <v>3660.5859999999998</v>
      </c>
      <c r="C8" s="67">
        <v>46.045000000000002</v>
      </c>
      <c r="D8" s="67">
        <v>153.75</v>
      </c>
      <c r="E8" s="67">
        <v>576.33000000000004</v>
      </c>
      <c r="F8" s="67"/>
      <c r="G8" s="67">
        <v>2516.33</v>
      </c>
      <c r="H8" s="75">
        <f t="shared" si="1"/>
        <v>6953.0410000000002</v>
      </c>
    </row>
    <row r="9" spans="1:8" x14ac:dyDescent="0.3">
      <c r="A9" s="15" t="s">
        <v>735</v>
      </c>
      <c r="B9" s="67">
        <v>8269</v>
      </c>
      <c r="C9" s="67">
        <v>597</v>
      </c>
      <c r="D9" s="67"/>
      <c r="E9" s="67">
        <v>5</v>
      </c>
      <c r="F9" s="67"/>
      <c r="G9" s="67">
        <v>205.3</v>
      </c>
      <c r="H9" s="75">
        <f t="shared" si="1"/>
        <v>9076.2999999999993</v>
      </c>
    </row>
    <row r="10" spans="1:8" x14ac:dyDescent="0.3">
      <c r="A10" s="68" t="s">
        <v>708</v>
      </c>
      <c r="B10" s="75">
        <f>SUM(B2:B9)</f>
        <v>13428.449000000001</v>
      </c>
      <c r="C10" s="75">
        <f t="shared" ref="C10:G10" si="2">SUM(C2:C9)</f>
        <v>1636.96</v>
      </c>
      <c r="D10" s="75">
        <f t="shared" si="2"/>
        <v>736.89</v>
      </c>
      <c r="E10" s="75">
        <f t="shared" si="2"/>
        <v>2553.4430000000002</v>
      </c>
      <c r="F10" s="75">
        <f t="shared" si="2"/>
        <v>1444.5230000000001</v>
      </c>
      <c r="G10" s="75">
        <f t="shared" si="2"/>
        <v>10858.384999999998</v>
      </c>
      <c r="H10" s="101">
        <f>SUM(H2:H9)</f>
        <v>30658.65</v>
      </c>
    </row>
    <row r="12" spans="1:8" x14ac:dyDescent="0.3">
      <c r="A12" s="74" t="s">
        <v>739</v>
      </c>
      <c r="B12" s="90" t="s">
        <v>27</v>
      </c>
      <c r="C12" s="90" t="s">
        <v>204</v>
      </c>
      <c r="D12" s="90" t="s">
        <v>293</v>
      </c>
      <c r="E12" s="90" t="s">
        <v>364</v>
      </c>
      <c r="F12" s="90" t="s">
        <v>446</v>
      </c>
      <c r="G12" s="90" t="s">
        <v>467</v>
      </c>
    </row>
    <row r="13" spans="1:8" x14ac:dyDescent="0.3">
      <c r="A13" s="15" t="s">
        <v>5</v>
      </c>
      <c r="B13" s="81">
        <f>B6/$B$10</f>
        <v>3.9706744985962265E-2</v>
      </c>
      <c r="C13" s="81">
        <f>C6/$C$10</f>
        <v>0.29127162545205748</v>
      </c>
      <c r="D13" s="81">
        <f>D6/$D$10</f>
        <v>0.52138039598854646</v>
      </c>
      <c r="E13" s="81">
        <f>E6/$E$10</f>
        <v>0.2125757261861729</v>
      </c>
      <c r="F13" s="81">
        <f>F6/$F$10</f>
        <v>0.35108475254461158</v>
      </c>
      <c r="G13" s="81">
        <f>G6/$G$10</f>
        <v>0.22743161160706682</v>
      </c>
    </row>
    <row r="14" spans="1:8" x14ac:dyDescent="0.3">
      <c r="A14" s="15" t="s">
        <v>611</v>
      </c>
      <c r="B14" s="81">
        <f>B4/$B$10</f>
        <v>2.5460870425169726E-2</v>
      </c>
      <c r="C14" s="81">
        <f>C4/$C$10</f>
        <v>5.1925520476981721E-2</v>
      </c>
      <c r="D14" s="81">
        <f>D4/$D$10</f>
        <v>0</v>
      </c>
      <c r="E14" s="81">
        <f>E4/$E$10</f>
        <v>5.1499093576790236E-2</v>
      </c>
      <c r="F14" s="81">
        <f>F4/$F$10</f>
        <v>0</v>
      </c>
      <c r="G14" s="81">
        <f>G4/$G$10</f>
        <v>1.5840293008582772E-2</v>
      </c>
    </row>
    <row r="15" spans="1:8" x14ac:dyDescent="0.3">
      <c r="A15" s="15" t="s">
        <v>733</v>
      </c>
      <c r="B15" s="81">
        <f>B5/$B$10</f>
        <v>2.2492768896839835E-2</v>
      </c>
      <c r="C15" s="81">
        <f>C5/$C$10</f>
        <v>6.5325359202424008E-2</v>
      </c>
      <c r="D15" s="81">
        <f>D5/$D$10</f>
        <v>4.1987270827396221E-2</v>
      </c>
      <c r="E15" s="81">
        <f>E5/$E$10</f>
        <v>0.14890874791409089</v>
      </c>
      <c r="F15" s="81">
        <f>F5/$F$10</f>
        <v>0.15379263604663962</v>
      </c>
      <c r="G15" s="81">
        <f>G5/$G$10</f>
        <v>6.8796142336084054E-2</v>
      </c>
    </row>
    <row r="16" spans="1:8" x14ac:dyDescent="0.3">
      <c r="A16" s="15" t="s">
        <v>7</v>
      </c>
      <c r="B16" s="81">
        <f>B3/$B$10</f>
        <v>0</v>
      </c>
      <c r="C16" s="81">
        <f>C3/$C$10</f>
        <v>0</v>
      </c>
      <c r="D16" s="81">
        <f>D3/$D$10</f>
        <v>0</v>
      </c>
      <c r="E16" s="81">
        <f>E3/$E$10</f>
        <v>0</v>
      </c>
      <c r="F16" s="81">
        <f>F3/$F$10</f>
        <v>0</v>
      </c>
      <c r="G16" s="81">
        <f>G3/$G$10</f>
        <v>3.6837890717634353E-2</v>
      </c>
    </row>
    <row r="17" spans="1:8" x14ac:dyDescent="0.3">
      <c r="A17" s="15" t="s">
        <v>8</v>
      </c>
      <c r="B17" s="81">
        <f>B8/$B$10</f>
        <v>0.27259931508098961</v>
      </c>
      <c r="C17" s="81">
        <f>C8/$C$10</f>
        <v>2.81283598866191E-2</v>
      </c>
      <c r="D17" s="81">
        <f>D8/$D$10</f>
        <v>0.20864715222081995</v>
      </c>
      <c r="E17" s="81">
        <f>E8/$E$10</f>
        <v>0.22570701597803436</v>
      </c>
      <c r="F17" s="81">
        <f>F8/$F$10</f>
        <v>0</v>
      </c>
      <c r="G17" s="81">
        <f>G8/$G$10</f>
        <v>0.2317407238737621</v>
      </c>
    </row>
    <row r="18" spans="1:8" x14ac:dyDescent="0.3">
      <c r="A18" s="15" t="s">
        <v>10</v>
      </c>
      <c r="B18" s="81">
        <f>B7/$B$10</f>
        <v>1.7941014632441913E-2</v>
      </c>
      <c r="C18" s="81">
        <f>C7/$C$10</f>
        <v>0.13080954940865994</v>
      </c>
      <c r="D18" s="81">
        <f>D7/$D$10</f>
        <v>0.20030126613198712</v>
      </c>
      <c r="E18" s="81">
        <f>E7/$E$10</f>
        <v>0.30503246009407686</v>
      </c>
      <c r="F18" s="81">
        <f>F7/$F$10</f>
        <v>0</v>
      </c>
      <c r="G18" s="81">
        <f>G7/$G$10</f>
        <v>0.3634518392928599</v>
      </c>
    </row>
    <row r="19" spans="1:8" x14ac:dyDescent="0.3">
      <c r="A19" s="15" t="s">
        <v>735</v>
      </c>
      <c r="B19" s="81">
        <f>B9/$B$10</f>
        <v>0.61578220984418974</v>
      </c>
      <c r="C19" s="81">
        <f>C9/$C$10</f>
        <v>0.36470042029127164</v>
      </c>
      <c r="D19" s="81">
        <f>D9/$D$10</f>
        <v>0</v>
      </c>
      <c r="E19" s="81">
        <f>E9/$E$10</f>
        <v>1.9581404401821383E-3</v>
      </c>
      <c r="F19" s="81">
        <f>F9/$F$10</f>
        <v>0</v>
      </c>
      <c r="G19" s="81">
        <f>G9/$G$10</f>
        <v>1.8907047410825831E-2</v>
      </c>
    </row>
    <row r="20" spans="1:8" x14ac:dyDescent="0.3">
      <c r="A20" s="15" t="s">
        <v>734</v>
      </c>
      <c r="B20" s="81">
        <f>B2/$B$10</f>
        <v>6.0170761344068846E-3</v>
      </c>
      <c r="C20" s="81">
        <f>C2/$C$10</f>
        <v>6.7839165281986122E-2</v>
      </c>
      <c r="D20" s="81">
        <f>D2/$D$10</f>
        <v>2.7683914831250253E-2</v>
      </c>
      <c r="E20" s="81">
        <f>E2/$E$10</f>
        <v>5.4318815810652524E-2</v>
      </c>
      <c r="F20" s="81">
        <f>F2/$F$10</f>
        <v>0.49512261140874875</v>
      </c>
      <c r="G20" s="81">
        <f>G2/$G$10</f>
        <v>3.6994451753184297E-2</v>
      </c>
    </row>
    <row r="21" spans="1:8" x14ac:dyDescent="0.3">
      <c r="A21" s="96" t="s">
        <v>708</v>
      </c>
      <c r="B21" s="97">
        <f>SUM(B13:B20)</f>
        <v>1</v>
      </c>
      <c r="C21" s="97">
        <f t="shared" ref="C21:G21" si="3">SUM(C13:C20)</f>
        <v>1</v>
      </c>
      <c r="D21" s="97">
        <f t="shared" si="3"/>
        <v>1</v>
      </c>
      <c r="E21" s="97">
        <f t="shared" si="3"/>
        <v>1</v>
      </c>
      <c r="F21" s="97">
        <f t="shared" si="3"/>
        <v>1</v>
      </c>
      <c r="G21" s="97">
        <f t="shared" si="3"/>
        <v>1</v>
      </c>
    </row>
    <row r="22" spans="1:8" x14ac:dyDescent="0.3">
      <c r="A22" s="15"/>
    </row>
    <row r="23" spans="1:8" x14ac:dyDescent="0.3">
      <c r="A23" s="74"/>
      <c r="B23" s="90" t="s">
        <v>27</v>
      </c>
      <c r="C23" s="90" t="s">
        <v>204</v>
      </c>
      <c r="D23" s="90" t="s">
        <v>293</v>
      </c>
      <c r="E23" s="90" t="s">
        <v>364</v>
      </c>
      <c r="F23" s="90" t="s">
        <v>446</v>
      </c>
      <c r="G23" s="90" t="s">
        <v>467</v>
      </c>
      <c r="H23" s="74" t="s">
        <v>708</v>
      </c>
    </row>
    <row r="24" spans="1:8" x14ac:dyDescent="0.3">
      <c r="A24" s="15" t="s">
        <v>735</v>
      </c>
      <c r="B24" s="66">
        <f t="shared" ref="B24:G24" si="4">B9/$H$9</f>
        <v>0.91105406388065624</v>
      </c>
      <c r="C24" s="66">
        <f t="shared" si="4"/>
        <v>6.5775701552394705E-2</v>
      </c>
      <c r="D24" s="66">
        <f t="shared" si="4"/>
        <v>0</v>
      </c>
      <c r="E24" s="66">
        <f t="shared" si="4"/>
        <v>5.5088527263312146E-4</v>
      </c>
      <c r="F24" s="66">
        <f t="shared" si="4"/>
        <v>0</v>
      </c>
      <c r="G24" s="66">
        <f t="shared" si="4"/>
        <v>2.2619349294315968E-2</v>
      </c>
      <c r="H24" s="95"/>
    </row>
    <row r="25" spans="1:8" x14ac:dyDescent="0.3">
      <c r="A25" s="15" t="s">
        <v>8</v>
      </c>
      <c r="B25" s="66">
        <f t="shared" ref="B25:G25" si="5">B8/$H$8</f>
        <v>0.52647266138657889</v>
      </c>
      <c r="C25" s="66">
        <f t="shared" si="5"/>
        <v>6.6222822503132087E-3</v>
      </c>
      <c r="D25" s="66">
        <f t="shared" si="5"/>
        <v>2.2112626690968744E-2</v>
      </c>
      <c r="E25" s="66">
        <f t="shared" si="5"/>
        <v>8.2888911484917185E-2</v>
      </c>
      <c r="F25" s="66">
        <f t="shared" si="5"/>
        <v>0</v>
      </c>
      <c r="G25" s="66">
        <f t="shared" si="5"/>
        <v>0.36190351818722194</v>
      </c>
      <c r="H25" s="95"/>
    </row>
    <row r="26" spans="1:8" x14ac:dyDescent="0.3">
      <c r="A26" s="15" t="s">
        <v>10</v>
      </c>
      <c r="B26" s="66">
        <f t="shared" ref="B26:G26" si="6">B7/$H$7</f>
        <v>4.5217437654759274E-2</v>
      </c>
      <c r="C26" s="66">
        <f t="shared" si="6"/>
        <v>4.0189315644253709E-2</v>
      </c>
      <c r="D26" s="66">
        <f t="shared" si="6"/>
        <v>2.7702531121710398E-2</v>
      </c>
      <c r="E26" s="66">
        <f t="shared" si="6"/>
        <v>0.14618584381891031</v>
      </c>
      <c r="F26" s="66">
        <f t="shared" si="6"/>
        <v>0</v>
      </c>
      <c r="G26" s="66">
        <f t="shared" si="6"/>
        <v>0.74070487176036648</v>
      </c>
      <c r="H26" s="95"/>
    </row>
    <row r="27" spans="1:8" x14ac:dyDescent="0.3">
      <c r="A27" s="15" t="s">
        <v>5</v>
      </c>
      <c r="B27" s="66">
        <f t="shared" ref="B27:G27" si="7">B6/$H$6</f>
        <v>0.10851315406547829</v>
      </c>
      <c r="C27" s="66">
        <f t="shared" si="7"/>
        <v>9.7035018489159866E-2</v>
      </c>
      <c r="D27" s="66">
        <f t="shared" si="7"/>
        <v>7.8189710787615815E-2</v>
      </c>
      <c r="E27" s="66">
        <f t="shared" si="7"/>
        <v>0.11046687926995799</v>
      </c>
      <c r="F27" s="66">
        <f t="shared" si="7"/>
        <v>0.10321163931790567</v>
      </c>
      <c r="G27" s="66">
        <f t="shared" si="7"/>
        <v>0.50258359806988229</v>
      </c>
      <c r="H27" s="95"/>
    </row>
    <row r="28" spans="1:8" x14ac:dyDescent="0.3">
      <c r="A28" s="15" t="s">
        <v>733</v>
      </c>
      <c r="B28" s="66">
        <f t="shared" ref="B28:G28" si="8">B5/$H$5</f>
        <v>0.16880323251290993</v>
      </c>
      <c r="C28" s="66">
        <f t="shared" si="8"/>
        <v>5.9762926698410566E-2</v>
      </c>
      <c r="D28" s="66">
        <f t="shared" si="8"/>
        <v>1.7291485033420515E-2</v>
      </c>
      <c r="E28" s="66">
        <f t="shared" si="8"/>
        <v>0.21249972056423669</v>
      </c>
      <c r="F28" s="66">
        <f t="shared" si="8"/>
        <v>0.12415722173786689</v>
      </c>
      <c r="G28" s="66">
        <f t="shared" si="8"/>
        <v>0.41748541345315532</v>
      </c>
      <c r="H28" s="95"/>
    </row>
    <row r="29" spans="1:8" x14ac:dyDescent="0.3">
      <c r="A29" s="15" t="s">
        <v>611</v>
      </c>
      <c r="B29" s="66">
        <f t="shared" ref="B29:G29" si="9">B4/$H$4</f>
        <v>0.46809967141292441</v>
      </c>
      <c r="C29" s="66">
        <f t="shared" si="9"/>
        <v>0.11637458926615553</v>
      </c>
      <c r="D29" s="66">
        <f t="shared" si="9"/>
        <v>0</v>
      </c>
      <c r="E29" s="66">
        <f t="shared" si="9"/>
        <v>0.18003833515881709</v>
      </c>
      <c r="F29" s="66">
        <f t="shared" si="9"/>
        <v>0</v>
      </c>
      <c r="G29" s="66">
        <f t="shared" si="9"/>
        <v>0.23548740416210295</v>
      </c>
      <c r="H29" s="95"/>
    </row>
    <row r="30" spans="1:8" x14ac:dyDescent="0.3">
      <c r="A30" s="15" t="s">
        <v>7</v>
      </c>
      <c r="B30" s="66">
        <f t="shared" ref="B30:G30" si="10">B3/$G$3</f>
        <v>0</v>
      </c>
      <c r="C30" s="66">
        <f t="shared" si="10"/>
        <v>0</v>
      </c>
      <c r="D30" s="66">
        <f t="shared" si="10"/>
        <v>0</v>
      </c>
      <c r="E30" s="66">
        <f t="shared" si="10"/>
        <v>0</v>
      </c>
      <c r="F30" s="66">
        <f t="shared" si="10"/>
        <v>0</v>
      </c>
      <c r="G30" s="66">
        <f t="shared" si="10"/>
        <v>1</v>
      </c>
      <c r="H30" s="95"/>
    </row>
    <row r="31" spans="1:8" x14ac:dyDescent="0.3">
      <c r="A31" s="15" t="s">
        <v>734</v>
      </c>
      <c r="B31" s="66">
        <f t="shared" ref="B31:G31" si="11">B2/$H$2</f>
        <v>5.5045896560040213E-2</v>
      </c>
      <c r="C31" s="66">
        <f t="shared" si="11"/>
        <v>7.5654044715253291E-2</v>
      </c>
      <c r="D31" s="66">
        <f t="shared" si="11"/>
        <v>1.3897726359218073E-2</v>
      </c>
      <c r="E31" s="66">
        <f t="shared" si="11"/>
        <v>9.449091402076211E-2</v>
      </c>
      <c r="F31" s="66">
        <f t="shared" si="11"/>
        <v>0.48724883606541736</v>
      </c>
      <c r="G31" s="66">
        <f t="shared" si="11"/>
        <v>0.27366258227930884</v>
      </c>
      <c r="H31" s="95"/>
    </row>
    <row r="33" spans="1:8" x14ac:dyDescent="0.3">
      <c r="A33" s="89" t="s">
        <v>738</v>
      </c>
      <c r="B33" s="91" t="s">
        <v>27</v>
      </c>
      <c r="C33" s="91" t="s">
        <v>204</v>
      </c>
      <c r="D33" s="91" t="s">
        <v>293</v>
      </c>
      <c r="E33" s="91" t="s">
        <v>364</v>
      </c>
      <c r="F33" s="91" t="s">
        <v>446</v>
      </c>
      <c r="G33" s="91" t="s">
        <v>467</v>
      </c>
      <c r="H33" s="74" t="s">
        <v>708</v>
      </c>
    </row>
    <row r="34" spans="1:8" x14ac:dyDescent="0.3">
      <c r="A34" s="15" t="s">
        <v>610</v>
      </c>
      <c r="B34" s="38">
        <v>46.7</v>
      </c>
      <c r="C34" s="38"/>
      <c r="D34" s="38"/>
      <c r="E34" s="38">
        <v>60</v>
      </c>
      <c r="F34" s="38"/>
      <c r="G34" s="38"/>
      <c r="H34" s="94">
        <f>SUM(B34:G34)</f>
        <v>106.7</v>
      </c>
    </row>
    <row r="35" spans="1:8" x14ac:dyDescent="0.3">
      <c r="A35" s="92" t="s">
        <v>736</v>
      </c>
      <c r="B35" s="38"/>
      <c r="C35" s="38">
        <v>110</v>
      </c>
      <c r="D35" s="38"/>
      <c r="E35" s="38">
        <v>40</v>
      </c>
      <c r="F35" s="38"/>
      <c r="G35" s="38"/>
      <c r="H35" s="94">
        <f t="shared" ref="H35:H42" si="12">SUM(B35:G35)</f>
        <v>150</v>
      </c>
    </row>
    <row r="36" spans="1:8" x14ac:dyDescent="0.3">
      <c r="A36" s="15" t="s">
        <v>737</v>
      </c>
      <c r="B36" s="38"/>
      <c r="C36" s="38"/>
      <c r="D36" s="38">
        <v>12</v>
      </c>
      <c r="E36" s="38"/>
      <c r="F36" s="38"/>
      <c r="G36" s="38"/>
      <c r="H36" s="94">
        <f t="shared" si="12"/>
        <v>12</v>
      </c>
    </row>
    <row r="37" spans="1:8" x14ac:dyDescent="0.3">
      <c r="A37" s="15" t="s">
        <v>9</v>
      </c>
      <c r="B37" s="38">
        <v>34</v>
      </c>
      <c r="C37" s="38">
        <v>0.95</v>
      </c>
      <c r="D37" s="38"/>
      <c r="E37" s="38">
        <v>4.5</v>
      </c>
      <c r="F37" s="38">
        <v>2.516</v>
      </c>
      <c r="G37" s="38">
        <v>12.7</v>
      </c>
      <c r="H37" s="94">
        <f t="shared" si="12"/>
        <v>54.665999999999997</v>
      </c>
    </row>
    <row r="38" spans="1:8" x14ac:dyDescent="0.3">
      <c r="A38" s="15" t="s">
        <v>11</v>
      </c>
      <c r="B38" s="38"/>
      <c r="C38" s="38"/>
      <c r="D38" s="38">
        <v>7.9</v>
      </c>
      <c r="E38" s="38"/>
      <c r="F38" s="38"/>
      <c r="G38" s="38">
        <v>300</v>
      </c>
      <c r="H38" s="94">
        <f t="shared" si="12"/>
        <v>307.89999999999998</v>
      </c>
    </row>
    <row r="39" spans="1:8" x14ac:dyDescent="0.3">
      <c r="A39" s="15" t="s">
        <v>12</v>
      </c>
      <c r="B39" s="39">
        <v>0.1</v>
      </c>
      <c r="C39" s="39">
        <v>0.1</v>
      </c>
      <c r="D39" s="38"/>
      <c r="E39" s="38">
        <v>1.6</v>
      </c>
      <c r="F39" s="38">
        <v>12.7</v>
      </c>
      <c r="G39" s="38"/>
      <c r="H39" s="94">
        <f t="shared" si="12"/>
        <v>14.5</v>
      </c>
    </row>
    <row r="40" spans="1:8" x14ac:dyDescent="0.3">
      <c r="A40" s="15" t="s">
        <v>14</v>
      </c>
      <c r="B40" s="38"/>
      <c r="C40" s="38"/>
      <c r="D40" s="38"/>
      <c r="E40" s="38"/>
      <c r="F40" s="39">
        <v>700</v>
      </c>
      <c r="G40" s="39">
        <v>42</v>
      </c>
      <c r="H40" s="94">
        <f t="shared" si="12"/>
        <v>742</v>
      </c>
    </row>
    <row r="41" spans="1:8" x14ac:dyDescent="0.3">
      <c r="A41" s="15" t="s">
        <v>16</v>
      </c>
      <c r="B41" s="38"/>
      <c r="C41" s="38"/>
      <c r="D41" s="38"/>
      <c r="E41" s="38"/>
      <c r="F41" s="39"/>
      <c r="G41" s="39">
        <v>47</v>
      </c>
      <c r="H41" s="94">
        <f t="shared" si="12"/>
        <v>47</v>
      </c>
    </row>
    <row r="42" spans="1:8" x14ac:dyDescent="0.3">
      <c r="A42" s="15" t="s">
        <v>19</v>
      </c>
      <c r="B42" s="38"/>
      <c r="C42" s="38"/>
      <c r="D42" s="38"/>
      <c r="E42" s="38">
        <v>32.200000000000003</v>
      </c>
      <c r="F42" s="39"/>
      <c r="G42" s="39"/>
      <c r="H42" s="94">
        <f t="shared" si="12"/>
        <v>32.200000000000003</v>
      </c>
    </row>
    <row r="43" spans="1:8" x14ac:dyDescent="0.3">
      <c r="A43" s="15" t="s">
        <v>21</v>
      </c>
      <c r="B43" s="38"/>
      <c r="C43" s="38"/>
      <c r="D43" s="38">
        <v>0.5</v>
      </c>
      <c r="E43" s="38"/>
      <c r="F43" s="39"/>
      <c r="G43" s="39"/>
      <c r="H43" s="94">
        <f>SUM(B43:G43)</f>
        <v>0.5</v>
      </c>
    </row>
    <row r="44" spans="1:8" x14ac:dyDescent="0.3">
      <c r="A44" s="15" t="s">
        <v>22</v>
      </c>
      <c r="B44" s="38"/>
      <c r="C44" s="38"/>
      <c r="D44" s="38"/>
      <c r="E44" s="39">
        <v>0.4</v>
      </c>
      <c r="F44" s="38"/>
      <c r="G44" s="71"/>
      <c r="H44" s="94">
        <f>SUM(B44:G44)</f>
        <v>0.4</v>
      </c>
    </row>
    <row r="45" spans="1:8" x14ac:dyDescent="0.3">
      <c r="A45" s="68" t="s">
        <v>708</v>
      </c>
      <c r="B45" s="93">
        <f t="shared" ref="B45:H45" si="13">SUM(B34:B44)</f>
        <v>80.8</v>
      </c>
      <c r="C45" s="93">
        <f t="shared" si="13"/>
        <v>111.05</v>
      </c>
      <c r="D45" s="93">
        <f t="shared" si="13"/>
        <v>20.399999999999999</v>
      </c>
      <c r="E45" s="93">
        <f t="shared" si="13"/>
        <v>138.70000000000002</v>
      </c>
      <c r="F45" s="93">
        <f t="shared" si="13"/>
        <v>715.21600000000001</v>
      </c>
      <c r="G45" s="93">
        <f t="shared" si="13"/>
        <v>401.7</v>
      </c>
      <c r="H45" s="93">
        <f t="shared" si="13"/>
        <v>1467.8660000000002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51F9D-9635-4082-803D-04CD3A9E7FB1}">
  <dimension ref="A1:W29"/>
  <sheetViews>
    <sheetView topLeftCell="A34" workbookViewId="0">
      <pane xSplit="1" topLeftCell="E1" activePane="topRight" state="frozen"/>
      <selection pane="topRight" activeCell="B27" sqref="B27"/>
    </sheetView>
  </sheetViews>
  <sheetFormatPr defaultRowHeight="15.6" x14ac:dyDescent="0.3"/>
  <cols>
    <col min="1" max="1" width="49.5" customWidth="1"/>
    <col min="2" max="2" width="47.296875" bestFit="1" customWidth="1"/>
    <col min="3" max="3" width="48.296875" bestFit="1" customWidth="1"/>
    <col min="4" max="4" width="10.8984375" bestFit="1" customWidth="1"/>
    <col min="5" max="5" width="23.796875" bestFit="1" customWidth="1"/>
    <col min="6" max="6" width="20.59765625" bestFit="1" customWidth="1"/>
    <col min="7" max="7" width="26.59765625" bestFit="1" customWidth="1"/>
    <col min="8" max="8" width="30.19921875" bestFit="1" customWidth="1"/>
    <col min="9" max="9" width="13.3984375" bestFit="1" customWidth="1"/>
    <col min="10" max="10" width="5.8984375" bestFit="1" customWidth="1"/>
    <col min="11" max="11" width="10" bestFit="1" customWidth="1"/>
    <col min="12" max="12" width="17.69921875" bestFit="1" customWidth="1"/>
    <col min="13" max="13" width="18.59765625" customWidth="1"/>
    <col min="14" max="14" width="19.59765625" bestFit="1" customWidth="1"/>
    <col min="15" max="16" width="11.69921875" bestFit="1" customWidth="1"/>
    <col min="17" max="17" width="13.69921875" bestFit="1" customWidth="1"/>
    <col min="18" max="18" width="12.09765625" bestFit="1" customWidth="1"/>
    <col min="19" max="19" width="12" customWidth="1"/>
    <col min="20" max="20" width="17.5" bestFit="1" customWidth="1"/>
    <col min="21" max="21" width="17.59765625" bestFit="1" customWidth="1"/>
    <col min="22" max="22" width="13" bestFit="1" customWidth="1"/>
  </cols>
  <sheetData>
    <row r="1" spans="1:23" ht="47.4" customHeight="1" x14ac:dyDescent="0.3">
      <c r="A1" s="63"/>
      <c r="B1" s="76" t="s">
        <v>735</v>
      </c>
      <c r="C1" s="76" t="s">
        <v>8</v>
      </c>
      <c r="D1" s="76" t="s">
        <v>10</v>
      </c>
      <c r="E1" s="76" t="s">
        <v>5</v>
      </c>
      <c r="F1" s="76" t="s">
        <v>733</v>
      </c>
      <c r="G1" s="76" t="s">
        <v>611</v>
      </c>
      <c r="H1" s="76" t="s">
        <v>7</v>
      </c>
      <c r="I1" s="76" t="s">
        <v>734</v>
      </c>
      <c r="J1" s="74" t="s">
        <v>708</v>
      </c>
      <c r="K1" s="65" t="s">
        <v>723</v>
      </c>
      <c r="L1" s="120" t="s">
        <v>610</v>
      </c>
      <c r="M1" s="120" t="s">
        <v>736</v>
      </c>
      <c r="N1" s="120" t="s">
        <v>737</v>
      </c>
      <c r="O1" s="120" t="s">
        <v>9</v>
      </c>
      <c r="P1" s="120" t="s">
        <v>11</v>
      </c>
      <c r="Q1" s="120" t="s">
        <v>12</v>
      </c>
      <c r="R1" s="120" t="s">
        <v>14</v>
      </c>
      <c r="S1" s="120" t="s">
        <v>16</v>
      </c>
      <c r="T1" s="120" t="s">
        <v>19</v>
      </c>
      <c r="U1" s="120" t="s">
        <v>21</v>
      </c>
      <c r="V1" s="120" t="s">
        <v>22</v>
      </c>
      <c r="W1" s="117" t="s">
        <v>708</v>
      </c>
    </row>
    <row r="2" spans="1:23" x14ac:dyDescent="0.3">
      <c r="A2" s="77" t="s">
        <v>603</v>
      </c>
      <c r="B2" s="67">
        <v>0</v>
      </c>
      <c r="C2" s="67">
        <v>720.26499999999999</v>
      </c>
      <c r="D2" s="67">
        <v>915.26</v>
      </c>
      <c r="E2" s="67">
        <v>303.89</v>
      </c>
      <c r="F2" s="67">
        <v>76.47</v>
      </c>
      <c r="G2" s="67">
        <v>120</v>
      </c>
      <c r="H2" s="67">
        <v>0</v>
      </c>
      <c r="I2" s="67">
        <f>W2</f>
        <v>2</v>
      </c>
      <c r="J2" s="75">
        <f>SUM(B2:I2)</f>
        <v>2137.8850000000002</v>
      </c>
      <c r="L2" s="38">
        <v>0</v>
      </c>
      <c r="M2" s="38">
        <v>0</v>
      </c>
      <c r="N2" s="38">
        <v>0</v>
      </c>
      <c r="O2" s="38">
        <v>0</v>
      </c>
      <c r="P2" s="38">
        <v>2</v>
      </c>
      <c r="Q2" s="114">
        <v>0</v>
      </c>
      <c r="R2" s="114">
        <v>0</v>
      </c>
      <c r="S2" s="114">
        <v>0</v>
      </c>
      <c r="T2" s="114">
        <v>0</v>
      </c>
      <c r="U2" s="15">
        <v>0</v>
      </c>
      <c r="V2" s="15">
        <v>0</v>
      </c>
      <c r="W2" s="38">
        <f>SUM(L2:V2)</f>
        <v>2</v>
      </c>
    </row>
    <row r="3" spans="1:23" x14ac:dyDescent="0.3">
      <c r="A3" s="77" t="s">
        <v>582</v>
      </c>
      <c r="B3" s="67">
        <v>0</v>
      </c>
      <c r="C3" s="67">
        <v>0</v>
      </c>
      <c r="D3" s="67">
        <v>329.56</v>
      </c>
      <c r="E3" s="67">
        <v>0</v>
      </c>
      <c r="F3" s="67">
        <v>157.93700000000001</v>
      </c>
      <c r="G3" s="67">
        <v>0</v>
      </c>
      <c r="H3" s="67">
        <v>0</v>
      </c>
      <c r="I3" s="67">
        <f>W3</f>
        <v>32.228999999999999</v>
      </c>
      <c r="J3" s="75">
        <f t="shared" ref="J3:J17" si="0">SUM(B3:I3)</f>
        <v>519.726</v>
      </c>
      <c r="L3" s="38">
        <v>0</v>
      </c>
      <c r="M3" s="38">
        <v>0</v>
      </c>
      <c r="N3" s="38">
        <v>0</v>
      </c>
      <c r="O3" s="38">
        <v>31.904</v>
      </c>
      <c r="P3" s="38">
        <v>0</v>
      </c>
      <c r="Q3" s="114">
        <v>0.32500000000000001</v>
      </c>
      <c r="R3" s="114">
        <v>0</v>
      </c>
      <c r="S3" s="114">
        <v>0</v>
      </c>
      <c r="T3" s="114">
        <v>0</v>
      </c>
      <c r="U3" s="15">
        <v>0</v>
      </c>
      <c r="V3" s="15">
        <v>0</v>
      </c>
      <c r="W3" s="38">
        <f t="shared" ref="W3:W17" si="1">SUM(L3:V3)</f>
        <v>32.228999999999999</v>
      </c>
    </row>
    <row r="4" spans="1:23" x14ac:dyDescent="0.3">
      <c r="A4" s="77" t="s">
        <v>589</v>
      </c>
      <c r="B4" s="67">
        <v>597</v>
      </c>
      <c r="C4" s="67">
        <v>1713.55</v>
      </c>
      <c r="D4" s="67">
        <v>1933.913</v>
      </c>
      <c r="E4" s="67">
        <v>1394.29</v>
      </c>
      <c r="F4" s="67">
        <v>926.17</v>
      </c>
      <c r="G4" s="67">
        <v>286.2</v>
      </c>
      <c r="H4" s="67">
        <v>0</v>
      </c>
      <c r="I4" s="67">
        <f t="shared" ref="I4:I17" si="2">W4</f>
        <v>112.919</v>
      </c>
      <c r="J4" s="75">
        <f t="shared" si="0"/>
        <v>6964.0419999999995</v>
      </c>
      <c r="L4" s="38">
        <v>0</v>
      </c>
      <c r="M4" s="38">
        <v>0</v>
      </c>
      <c r="N4" s="38">
        <v>0</v>
      </c>
      <c r="O4" s="38">
        <v>2.5190000000000001</v>
      </c>
      <c r="P4" s="38">
        <v>3.9</v>
      </c>
      <c r="Q4" s="114">
        <v>0.3</v>
      </c>
      <c r="R4" s="15">
        <v>42</v>
      </c>
      <c r="S4" s="15">
        <v>47</v>
      </c>
      <c r="T4" s="15">
        <v>16.8</v>
      </c>
      <c r="U4" s="15">
        <v>0</v>
      </c>
      <c r="V4" s="15">
        <v>0.4</v>
      </c>
      <c r="W4" s="38">
        <f t="shared" si="1"/>
        <v>112.919</v>
      </c>
    </row>
    <row r="5" spans="1:23" x14ac:dyDescent="0.3">
      <c r="A5" s="77" t="s">
        <v>587</v>
      </c>
      <c r="B5" s="67">
        <v>0</v>
      </c>
      <c r="C5" s="67">
        <v>105.5</v>
      </c>
      <c r="D5" s="67">
        <v>0</v>
      </c>
      <c r="E5" s="67">
        <v>0</v>
      </c>
      <c r="F5" s="67">
        <v>30.603000000000002</v>
      </c>
      <c r="G5" s="67">
        <v>0</v>
      </c>
      <c r="H5" s="67">
        <v>0</v>
      </c>
      <c r="I5" s="67">
        <f t="shared" si="2"/>
        <v>4.62</v>
      </c>
      <c r="J5" s="75">
        <f t="shared" si="0"/>
        <v>140.72300000000001</v>
      </c>
      <c r="L5" s="38">
        <v>0</v>
      </c>
      <c r="M5" s="38">
        <v>0</v>
      </c>
      <c r="N5" s="38">
        <v>0</v>
      </c>
      <c r="O5" s="38">
        <v>4.57</v>
      </c>
      <c r="P5" s="38">
        <v>0</v>
      </c>
      <c r="Q5" s="114">
        <v>0.05</v>
      </c>
      <c r="R5" s="15">
        <v>0</v>
      </c>
      <c r="S5" s="15">
        <v>0</v>
      </c>
      <c r="T5" s="15">
        <v>0</v>
      </c>
      <c r="U5" s="15">
        <v>0</v>
      </c>
      <c r="V5" s="15">
        <v>0</v>
      </c>
      <c r="W5" s="38">
        <f t="shared" si="1"/>
        <v>4.62</v>
      </c>
    </row>
    <row r="6" spans="1:23" x14ac:dyDescent="0.3">
      <c r="A6" s="77" t="s">
        <v>607</v>
      </c>
      <c r="B6" s="67">
        <v>0</v>
      </c>
      <c r="C6" s="67">
        <v>0</v>
      </c>
      <c r="D6" s="67">
        <v>1373</v>
      </c>
      <c r="E6" s="67">
        <v>0</v>
      </c>
      <c r="F6" s="67">
        <v>0</v>
      </c>
      <c r="G6" s="67">
        <v>0</v>
      </c>
      <c r="H6" s="67">
        <v>0</v>
      </c>
      <c r="I6" s="67">
        <f t="shared" si="2"/>
        <v>0</v>
      </c>
      <c r="J6" s="75">
        <f t="shared" si="0"/>
        <v>1373</v>
      </c>
      <c r="L6" s="38">
        <v>0</v>
      </c>
      <c r="M6" s="38">
        <v>0</v>
      </c>
      <c r="N6" s="38">
        <v>0</v>
      </c>
      <c r="O6" s="38">
        <v>0</v>
      </c>
      <c r="P6" s="38">
        <v>0</v>
      </c>
      <c r="Q6" s="114">
        <v>0</v>
      </c>
      <c r="R6" s="15">
        <v>0</v>
      </c>
      <c r="S6" s="15">
        <v>0</v>
      </c>
      <c r="T6" s="15">
        <v>0</v>
      </c>
      <c r="U6" s="15">
        <v>0</v>
      </c>
      <c r="V6" s="15">
        <v>0</v>
      </c>
      <c r="W6" s="38">
        <f t="shared" si="1"/>
        <v>0</v>
      </c>
    </row>
    <row r="7" spans="1:23" x14ac:dyDescent="0.3">
      <c r="A7" s="59" t="s">
        <v>593</v>
      </c>
      <c r="B7" s="67">
        <v>0</v>
      </c>
      <c r="C7" s="67">
        <v>43.6</v>
      </c>
      <c r="D7" s="67">
        <v>303</v>
      </c>
      <c r="E7" s="67">
        <v>151.02500000000001</v>
      </c>
      <c r="F7" s="67">
        <v>96.194999999999993</v>
      </c>
      <c r="G7" s="67">
        <v>0</v>
      </c>
      <c r="H7" s="67">
        <v>0</v>
      </c>
      <c r="I7" s="67">
        <f t="shared" si="2"/>
        <v>24.085000000000001</v>
      </c>
      <c r="J7" s="75">
        <f t="shared" si="0"/>
        <v>617.90499999999997</v>
      </c>
      <c r="L7" s="39">
        <v>0</v>
      </c>
      <c r="M7" s="39">
        <v>0</v>
      </c>
      <c r="N7" s="38">
        <v>0</v>
      </c>
      <c r="O7" s="38">
        <v>0</v>
      </c>
      <c r="P7" s="38">
        <v>2</v>
      </c>
      <c r="Q7" s="114">
        <v>6.1849999999999996</v>
      </c>
      <c r="R7" s="15">
        <v>0</v>
      </c>
      <c r="S7" s="15">
        <v>0</v>
      </c>
      <c r="T7" s="15">
        <v>15.4</v>
      </c>
      <c r="U7" s="15">
        <v>0.5</v>
      </c>
      <c r="V7" s="15">
        <v>0</v>
      </c>
      <c r="W7" s="38">
        <f t="shared" si="1"/>
        <v>24.085000000000001</v>
      </c>
    </row>
    <row r="8" spans="1:23" x14ac:dyDescent="0.3">
      <c r="A8" s="59" t="s">
        <v>710</v>
      </c>
      <c r="B8" s="67">
        <v>0</v>
      </c>
      <c r="C8" s="67">
        <v>0</v>
      </c>
      <c r="D8" s="67">
        <v>0</v>
      </c>
      <c r="E8" s="67">
        <v>755.23</v>
      </c>
      <c r="F8" s="67">
        <v>0</v>
      </c>
      <c r="G8" s="67">
        <v>9</v>
      </c>
      <c r="H8" s="67">
        <v>0</v>
      </c>
      <c r="I8" s="67">
        <f t="shared" si="2"/>
        <v>0</v>
      </c>
      <c r="J8" s="75">
        <f t="shared" si="0"/>
        <v>764.23</v>
      </c>
      <c r="L8" s="38">
        <v>0</v>
      </c>
      <c r="M8" s="38">
        <v>0</v>
      </c>
      <c r="N8" s="38">
        <v>0</v>
      </c>
      <c r="O8" s="38">
        <v>0</v>
      </c>
      <c r="P8" s="39">
        <v>0</v>
      </c>
      <c r="Q8" s="115">
        <v>0</v>
      </c>
      <c r="R8" s="15">
        <v>0</v>
      </c>
      <c r="S8" s="15">
        <v>0</v>
      </c>
      <c r="T8" s="15">
        <v>0</v>
      </c>
      <c r="U8" s="15">
        <v>0</v>
      </c>
      <c r="V8" s="15">
        <v>0</v>
      </c>
      <c r="W8" s="38">
        <f t="shared" si="1"/>
        <v>0</v>
      </c>
    </row>
    <row r="9" spans="1:23" x14ac:dyDescent="0.3">
      <c r="A9" s="78" t="s">
        <v>595</v>
      </c>
      <c r="B9" s="67">
        <v>8200</v>
      </c>
      <c r="C9" s="67">
        <v>644.79999999999995</v>
      </c>
      <c r="D9" s="67">
        <v>0</v>
      </c>
      <c r="E9" s="67">
        <v>5.0250000000000004</v>
      </c>
      <c r="F9" s="67">
        <v>26.02</v>
      </c>
      <c r="G9" s="67">
        <v>0</v>
      </c>
      <c r="H9" s="67">
        <v>0</v>
      </c>
      <c r="I9" s="67">
        <f t="shared" si="2"/>
        <v>700</v>
      </c>
      <c r="J9" s="75">
        <f t="shared" si="0"/>
        <v>9575.8449999999993</v>
      </c>
      <c r="L9" s="38">
        <v>0</v>
      </c>
      <c r="M9" s="38">
        <v>0</v>
      </c>
      <c r="N9" s="38">
        <v>0</v>
      </c>
      <c r="O9" s="38">
        <v>0</v>
      </c>
      <c r="P9" s="39">
        <v>0</v>
      </c>
      <c r="Q9" s="115">
        <v>0</v>
      </c>
      <c r="R9" s="15">
        <v>700</v>
      </c>
      <c r="S9" s="15">
        <v>0</v>
      </c>
      <c r="T9" s="15">
        <v>0</v>
      </c>
      <c r="U9" s="15">
        <v>0</v>
      </c>
      <c r="V9" s="15">
        <v>0</v>
      </c>
      <c r="W9" s="38">
        <f t="shared" si="1"/>
        <v>700</v>
      </c>
    </row>
    <row r="10" spans="1:23" x14ac:dyDescent="0.3">
      <c r="A10" s="78" t="s">
        <v>605</v>
      </c>
      <c r="B10" s="67">
        <v>0</v>
      </c>
      <c r="C10" s="67">
        <v>0</v>
      </c>
      <c r="D10" s="67">
        <v>0</v>
      </c>
      <c r="E10" s="67">
        <v>0.3</v>
      </c>
      <c r="F10" s="67">
        <v>0</v>
      </c>
      <c r="G10" s="67">
        <v>0</v>
      </c>
      <c r="H10" s="67">
        <v>0</v>
      </c>
      <c r="I10" s="67">
        <f t="shared" si="2"/>
        <v>0</v>
      </c>
      <c r="J10" s="75">
        <f t="shared" si="0"/>
        <v>0.3</v>
      </c>
      <c r="L10" s="38">
        <v>0</v>
      </c>
      <c r="M10" s="38">
        <v>0</v>
      </c>
      <c r="N10" s="38">
        <v>0</v>
      </c>
      <c r="O10" s="38">
        <v>0</v>
      </c>
      <c r="P10" s="39">
        <v>0</v>
      </c>
      <c r="Q10" s="115">
        <v>0</v>
      </c>
      <c r="R10" s="15">
        <v>0</v>
      </c>
      <c r="S10" s="15">
        <v>0</v>
      </c>
      <c r="T10" s="15">
        <v>0</v>
      </c>
      <c r="U10" s="15">
        <v>0</v>
      </c>
      <c r="V10" s="15">
        <v>0</v>
      </c>
      <c r="W10" s="38">
        <f t="shared" si="1"/>
        <v>0</v>
      </c>
    </row>
    <row r="11" spans="1:23" x14ac:dyDescent="0.3">
      <c r="A11" s="78" t="s">
        <v>715</v>
      </c>
      <c r="B11" s="67">
        <v>0</v>
      </c>
      <c r="C11" s="67">
        <v>277.2</v>
      </c>
      <c r="D11" s="67">
        <v>0</v>
      </c>
      <c r="E11" s="67">
        <v>212.6</v>
      </c>
      <c r="F11" s="67">
        <v>0</v>
      </c>
      <c r="G11" s="67">
        <v>0</v>
      </c>
      <c r="H11" s="67">
        <v>0</v>
      </c>
      <c r="I11" s="67">
        <f t="shared" si="2"/>
        <v>0</v>
      </c>
      <c r="J11" s="75">
        <f t="shared" si="0"/>
        <v>489.79999999999995</v>
      </c>
      <c r="L11" s="38">
        <v>0</v>
      </c>
      <c r="M11" s="38">
        <v>0</v>
      </c>
      <c r="N11" s="38">
        <v>0</v>
      </c>
      <c r="O11" s="38">
        <v>0</v>
      </c>
      <c r="P11" s="39">
        <v>0</v>
      </c>
      <c r="Q11" s="115">
        <v>0</v>
      </c>
      <c r="R11" s="15">
        <v>0</v>
      </c>
      <c r="S11" s="15">
        <v>0</v>
      </c>
      <c r="T11" s="15">
        <v>0</v>
      </c>
      <c r="U11" s="15">
        <v>0</v>
      </c>
      <c r="V11" s="15">
        <v>0</v>
      </c>
      <c r="W11" s="38">
        <f t="shared" si="1"/>
        <v>0</v>
      </c>
    </row>
    <row r="12" spans="1:23" x14ac:dyDescent="0.3">
      <c r="A12" s="78" t="s">
        <v>725</v>
      </c>
      <c r="B12" s="67">
        <v>0</v>
      </c>
      <c r="C12" s="67">
        <v>480.56</v>
      </c>
      <c r="D12" s="67">
        <v>0</v>
      </c>
      <c r="E12" s="67">
        <v>354.5</v>
      </c>
      <c r="F12" s="67">
        <v>323.41500000000002</v>
      </c>
      <c r="G12" s="67">
        <v>0</v>
      </c>
      <c r="H12" s="67">
        <v>400</v>
      </c>
      <c r="I12" s="67">
        <f t="shared" si="2"/>
        <v>300</v>
      </c>
      <c r="J12" s="75">
        <f t="shared" si="0"/>
        <v>1858.4749999999999</v>
      </c>
      <c r="L12" s="119">
        <v>0</v>
      </c>
      <c r="M12" s="119">
        <v>0</v>
      </c>
      <c r="N12" s="119">
        <v>0</v>
      </c>
      <c r="O12" s="38">
        <v>0</v>
      </c>
      <c r="P12" s="119">
        <v>300</v>
      </c>
      <c r="Q12" s="115">
        <v>0</v>
      </c>
      <c r="R12" s="118">
        <v>0</v>
      </c>
      <c r="S12" s="15">
        <v>0</v>
      </c>
      <c r="T12" s="15">
        <v>0</v>
      </c>
      <c r="U12" s="15">
        <v>0</v>
      </c>
      <c r="V12" s="15">
        <v>0</v>
      </c>
      <c r="W12" s="38">
        <f t="shared" si="1"/>
        <v>300</v>
      </c>
    </row>
    <row r="13" spans="1:23" x14ac:dyDescent="0.3">
      <c r="A13" s="79" t="s">
        <v>597</v>
      </c>
      <c r="B13" s="67">
        <v>69</v>
      </c>
      <c r="C13" s="67">
        <v>787.82</v>
      </c>
      <c r="D13" s="67">
        <v>5.0999999999999996</v>
      </c>
      <c r="E13" s="67">
        <v>611.36500000000001</v>
      </c>
      <c r="F13" s="67">
        <v>0.5</v>
      </c>
      <c r="G13" s="67">
        <v>222.1</v>
      </c>
      <c r="H13" s="67">
        <v>0</v>
      </c>
      <c r="I13" s="67">
        <f t="shared" si="2"/>
        <v>12</v>
      </c>
      <c r="J13" s="75">
        <f t="shared" si="0"/>
        <v>1707.885</v>
      </c>
      <c r="L13" s="15">
        <v>0</v>
      </c>
      <c r="M13" s="15">
        <v>0</v>
      </c>
      <c r="N13" s="15">
        <v>12</v>
      </c>
      <c r="O13" s="15">
        <v>0</v>
      </c>
      <c r="P13" s="15">
        <v>0</v>
      </c>
      <c r="Q13" s="115">
        <v>0</v>
      </c>
      <c r="R13" s="115">
        <v>0</v>
      </c>
      <c r="S13" s="15">
        <v>0</v>
      </c>
      <c r="T13" s="15">
        <v>0</v>
      </c>
      <c r="U13" s="15">
        <v>0</v>
      </c>
      <c r="V13" s="15">
        <v>0</v>
      </c>
      <c r="W13" s="38">
        <f t="shared" si="1"/>
        <v>12</v>
      </c>
    </row>
    <row r="14" spans="1:23" x14ac:dyDescent="0.3">
      <c r="A14" s="79" t="s">
        <v>601</v>
      </c>
      <c r="B14" s="67">
        <v>0</v>
      </c>
      <c r="C14" s="67">
        <v>655.63</v>
      </c>
      <c r="D14" s="67">
        <v>0</v>
      </c>
      <c r="E14" s="67">
        <v>200</v>
      </c>
      <c r="F14" s="67">
        <v>0</v>
      </c>
      <c r="G14" s="67">
        <v>55.6</v>
      </c>
      <c r="H14" s="67">
        <v>0</v>
      </c>
      <c r="I14" s="67">
        <f t="shared" si="2"/>
        <v>46.7</v>
      </c>
      <c r="J14" s="75">
        <f t="shared" si="0"/>
        <v>957.93000000000006</v>
      </c>
      <c r="L14" s="15">
        <v>46.7</v>
      </c>
      <c r="M14" s="15">
        <v>0</v>
      </c>
      <c r="N14" s="15">
        <v>0</v>
      </c>
      <c r="O14" s="15">
        <v>0</v>
      </c>
      <c r="P14" s="15">
        <v>0</v>
      </c>
      <c r="Q14" s="115">
        <v>0</v>
      </c>
      <c r="R14" s="115">
        <v>0</v>
      </c>
      <c r="S14" s="15">
        <v>0</v>
      </c>
      <c r="T14" s="15">
        <v>0</v>
      </c>
      <c r="U14" s="15">
        <v>0</v>
      </c>
      <c r="V14" s="15">
        <v>0</v>
      </c>
      <c r="W14" s="38">
        <f t="shared" si="1"/>
        <v>46.7</v>
      </c>
    </row>
    <row r="15" spans="1:23" x14ac:dyDescent="0.3">
      <c r="A15" s="79" t="s">
        <v>716</v>
      </c>
      <c r="B15" s="67">
        <v>0</v>
      </c>
      <c r="C15" s="67">
        <v>0</v>
      </c>
      <c r="D15" s="67">
        <v>0</v>
      </c>
      <c r="E15" s="67">
        <v>141.35</v>
      </c>
      <c r="F15" s="67">
        <v>0.15</v>
      </c>
      <c r="G15" s="67">
        <v>0</v>
      </c>
      <c r="H15" s="67">
        <v>0</v>
      </c>
      <c r="I15" s="67">
        <f t="shared" si="2"/>
        <v>0</v>
      </c>
      <c r="J15" s="75">
        <f t="shared" si="0"/>
        <v>141.5</v>
      </c>
      <c r="L15" s="15">
        <v>0</v>
      </c>
      <c r="M15" s="15">
        <v>0</v>
      </c>
      <c r="N15" s="15">
        <v>0</v>
      </c>
      <c r="O15" s="15">
        <v>0</v>
      </c>
      <c r="P15" s="15">
        <v>0</v>
      </c>
      <c r="Q15" s="115">
        <v>0</v>
      </c>
      <c r="R15" s="115">
        <v>0</v>
      </c>
      <c r="S15" s="15">
        <v>0</v>
      </c>
      <c r="T15" s="15">
        <v>0</v>
      </c>
      <c r="U15" s="15">
        <v>0</v>
      </c>
      <c r="V15" s="15">
        <v>0</v>
      </c>
      <c r="W15" s="38">
        <f t="shared" si="1"/>
        <v>0</v>
      </c>
    </row>
    <row r="16" spans="1:23" x14ac:dyDescent="0.3">
      <c r="A16" s="79" t="s">
        <v>591</v>
      </c>
      <c r="B16" s="67">
        <v>210.3</v>
      </c>
      <c r="C16" s="67">
        <v>481.661</v>
      </c>
      <c r="D16" s="67">
        <v>358.2</v>
      </c>
      <c r="E16" s="67">
        <v>684.07</v>
      </c>
      <c r="F16" s="67">
        <v>141.86000000000001</v>
      </c>
      <c r="G16" s="67">
        <v>36</v>
      </c>
      <c r="H16" s="67">
        <v>0</v>
      </c>
      <c r="I16" s="67">
        <f t="shared" si="2"/>
        <v>220.565</v>
      </c>
      <c r="J16" s="75">
        <f t="shared" si="0"/>
        <v>2132.6560000000004</v>
      </c>
      <c r="L16" s="15">
        <v>60</v>
      </c>
      <c r="M16" s="15">
        <v>150</v>
      </c>
      <c r="N16" s="15">
        <v>0</v>
      </c>
      <c r="O16" s="15">
        <v>2.95</v>
      </c>
      <c r="P16" s="15">
        <v>0</v>
      </c>
      <c r="Q16" s="15">
        <v>7.6150000000000002</v>
      </c>
      <c r="R16" s="15">
        <v>0</v>
      </c>
      <c r="S16" s="15">
        <v>0</v>
      </c>
      <c r="T16" s="15">
        <v>0</v>
      </c>
      <c r="U16" s="15">
        <v>0</v>
      </c>
      <c r="V16" s="15">
        <v>0</v>
      </c>
      <c r="W16" s="38">
        <f t="shared" si="1"/>
        <v>220.565</v>
      </c>
    </row>
    <row r="17" spans="1:23" x14ac:dyDescent="0.3">
      <c r="A17" s="79" t="s">
        <v>724</v>
      </c>
      <c r="B17" s="67">
        <v>0</v>
      </c>
      <c r="C17" s="67">
        <v>600</v>
      </c>
      <c r="D17" s="67">
        <v>0</v>
      </c>
      <c r="E17" s="67">
        <v>0</v>
      </c>
      <c r="F17" s="67">
        <v>0</v>
      </c>
      <c r="G17" s="67">
        <v>1.5</v>
      </c>
      <c r="H17" s="67">
        <v>0</v>
      </c>
      <c r="I17" s="67">
        <f t="shared" si="2"/>
        <v>0</v>
      </c>
      <c r="J17" s="75">
        <f t="shared" si="0"/>
        <v>601.5</v>
      </c>
      <c r="L17" s="15">
        <v>0</v>
      </c>
      <c r="M17" s="15">
        <v>0</v>
      </c>
      <c r="N17" s="15">
        <v>0</v>
      </c>
      <c r="O17" s="15">
        <v>0</v>
      </c>
      <c r="P17" s="15">
        <v>0</v>
      </c>
      <c r="Q17" s="15">
        <v>0</v>
      </c>
      <c r="R17" s="15">
        <v>0</v>
      </c>
      <c r="S17" s="15">
        <v>0</v>
      </c>
      <c r="T17" s="15">
        <v>0</v>
      </c>
      <c r="U17" s="15">
        <v>0</v>
      </c>
      <c r="V17" s="15">
        <v>0</v>
      </c>
      <c r="W17" s="38">
        <f t="shared" si="1"/>
        <v>0</v>
      </c>
    </row>
    <row r="18" spans="1:23" x14ac:dyDescent="0.3">
      <c r="A18" s="68" t="s">
        <v>708</v>
      </c>
      <c r="B18" s="75">
        <f>SUM(B2:B17)</f>
        <v>9076.2999999999993</v>
      </c>
      <c r="C18" s="75">
        <f t="shared" ref="C18:E18" si="3">SUM(C2:C17)</f>
        <v>6510.5860000000002</v>
      </c>
      <c r="D18" s="75">
        <f t="shared" si="3"/>
        <v>5218.0330000000004</v>
      </c>
      <c r="E18" s="75">
        <f t="shared" si="3"/>
        <v>4813.6450000000004</v>
      </c>
      <c r="F18" s="75">
        <f t="shared" ref="F18" si="4">SUM(F2:F17)</f>
        <v>1779.3200000000002</v>
      </c>
      <c r="G18" s="75">
        <f t="shared" ref="G18:H18" si="5">SUM(G2:G17)</f>
        <v>730.4</v>
      </c>
      <c r="H18" s="75">
        <f t="shared" si="5"/>
        <v>400</v>
      </c>
      <c r="I18" s="75">
        <f>SUM(I2:I17)</f>
        <v>1455.1180000000002</v>
      </c>
      <c r="J18" s="101">
        <f>SUM(J2:J15)</f>
        <v>27249.245999999996</v>
      </c>
      <c r="L18" s="116">
        <f>SUM(L2:L17)</f>
        <v>106.7</v>
      </c>
      <c r="M18" s="116">
        <f t="shared" ref="M18:V18" si="6">SUM(M2:M17)</f>
        <v>150</v>
      </c>
      <c r="N18" s="116">
        <f t="shared" si="6"/>
        <v>12</v>
      </c>
      <c r="O18" s="116">
        <f t="shared" si="6"/>
        <v>41.943000000000005</v>
      </c>
      <c r="P18" s="116">
        <f t="shared" si="6"/>
        <v>307.89999999999998</v>
      </c>
      <c r="Q18" s="116">
        <f t="shared" si="6"/>
        <v>14.475</v>
      </c>
      <c r="R18" s="116">
        <f t="shared" si="6"/>
        <v>742</v>
      </c>
      <c r="S18" s="116">
        <f t="shared" si="6"/>
        <v>47</v>
      </c>
      <c r="T18" s="116">
        <f t="shared" si="6"/>
        <v>32.200000000000003</v>
      </c>
      <c r="U18" s="116">
        <f t="shared" si="6"/>
        <v>0.5</v>
      </c>
      <c r="V18" s="116">
        <f t="shared" si="6"/>
        <v>0.4</v>
      </c>
      <c r="W18" s="116">
        <f>SUM(W2:W17)</f>
        <v>1455.1180000000002</v>
      </c>
    </row>
    <row r="19" spans="1:23" x14ac:dyDescent="0.3">
      <c r="A19" s="50"/>
      <c r="B19" s="53"/>
      <c r="C19" s="53"/>
      <c r="D19" s="53"/>
      <c r="E19" s="53"/>
      <c r="F19" s="53"/>
      <c r="G19" s="53"/>
      <c r="H19" s="43"/>
      <c r="I19" s="43"/>
    </row>
    <row r="20" spans="1:23" x14ac:dyDescent="0.3">
      <c r="A20" s="64"/>
      <c r="B20" s="76" t="s">
        <v>735</v>
      </c>
      <c r="C20" s="76" t="s">
        <v>8</v>
      </c>
      <c r="D20" s="76" t="s">
        <v>10</v>
      </c>
      <c r="E20" s="76" t="s">
        <v>5</v>
      </c>
      <c r="F20" s="76" t="s">
        <v>733</v>
      </c>
      <c r="G20" s="76" t="s">
        <v>611</v>
      </c>
      <c r="H20" s="76" t="s">
        <v>7</v>
      </c>
      <c r="I20" s="76" t="s">
        <v>734</v>
      </c>
    </row>
    <row r="21" spans="1:23" x14ac:dyDescent="0.3">
      <c r="A21" s="64" t="s">
        <v>726</v>
      </c>
      <c r="B21" s="38">
        <f>SUM(B2:B6)</f>
        <v>597</v>
      </c>
      <c r="C21" s="38">
        <f t="shared" ref="C21:I21" si="7">SUM(C2:C6)</f>
        <v>2539.3150000000001</v>
      </c>
      <c r="D21" s="38">
        <f t="shared" si="7"/>
        <v>4551.7330000000002</v>
      </c>
      <c r="E21" s="38">
        <f t="shared" si="7"/>
        <v>1698.1799999999998</v>
      </c>
      <c r="F21" s="38">
        <f t="shared" si="7"/>
        <v>1191.18</v>
      </c>
      <c r="G21" s="38">
        <f t="shared" si="7"/>
        <v>406.2</v>
      </c>
      <c r="H21" s="38">
        <f t="shared" si="7"/>
        <v>0</v>
      </c>
      <c r="I21" s="38">
        <f t="shared" si="7"/>
        <v>151.768</v>
      </c>
      <c r="J21" s="65"/>
    </row>
    <row r="22" spans="1:23" x14ac:dyDescent="0.3">
      <c r="A22" s="64" t="s">
        <v>747</v>
      </c>
      <c r="B22" s="38">
        <f>SUM(B9:B12)</f>
        <v>8200</v>
      </c>
      <c r="C22" s="38">
        <f t="shared" ref="C22:I22" si="8">SUM(C9:C12)</f>
        <v>1402.56</v>
      </c>
      <c r="D22" s="38">
        <f t="shared" si="8"/>
        <v>0</v>
      </c>
      <c r="E22" s="38">
        <f>SUM(E9:E12)</f>
        <v>572.42499999999995</v>
      </c>
      <c r="F22" s="38">
        <f>SUM(F9:F12)</f>
        <v>349.435</v>
      </c>
      <c r="G22" s="38">
        <f t="shared" si="8"/>
        <v>0</v>
      </c>
      <c r="H22" s="38">
        <f t="shared" si="8"/>
        <v>400</v>
      </c>
      <c r="I22" s="38">
        <f t="shared" si="8"/>
        <v>1000</v>
      </c>
    </row>
    <row r="23" spans="1:23" x14ac:dyDescent="0.3">
      <c r="A23" s="64" t="s">
        <v>727</v>
      </c>
      <c r="B23" s="38">
        <f>SUM(B13:B17)</f>
        <v>279.3</v>
      </c>
      <c r="C23" s="38">
        <f t="shared" ref="C23:I23" si="9">SUM(C13:C17)</f>
        <v>2525.1109999999999</v>
      </c>
      <c r="D23" s="38">
        <f t="shared" si="9"/>
        <v>363.3</v>
      </c>
      <c r="E23" s="38">
        <f t="shared" si="9"/>
        <v>1636.7850000000001</v>
      </c>
      <c r="F23" s="38">
        <f t="shared" si="9"/>
        <v>142.51000000000002</v>
      </c>
      <c r="G23" s="38">
        <f t="shared" si="9"/>
        <v>315.2</v>
      </c>
      <c r="H23" s="38">
        <f t="shared" si="9"/>
        <v>0</v>
      </c>
      <c r="I23" s="38">
        <f t="shared" si="9"/>
        <v>279.26499999999999</v>
      </c>
    </row>
    <row r="24" spans="1:23" x14ac:dyDescent="0.3">
      <c r="A24" s="64" t="s">
        <v>729</v>
      </c>
      <c r="B24" s="38">
        <f>SUM(B7:B8)</f>
        <v>0</v>
      </c>
      <c r="C24" s="38">
        <f t="shared" ref="C24:I24" si="10">SUM(C7:C8)</f>
        <v>43.6</v>
      </c>
      <c r="D24" s="38">
        <f t="shared" si="10"/>
        <v>303</v>
      </c>
      <c r="E24" s="38">
        <f t="shared" si="10"/>
        <v>906.255</v>
      </c>
      <c r="F24" s="38">
        <f t="shared" si="10"/>
        <v>96.194999999999993</v>
      </c>
      <c r="G24" s="38">
        <f t="shared" si="10"/>
        <v>9</v>
      </c>
      <c r="H24" s="38">
        <f t="shared" si="10"/>
        <v>0</v>
      </c>
      <c r="I24" s="38">
        <f t="shared" si="10"/>
        <v>24.085000000000001</v>
      </c>
    </row>
    <row r="25" spans="1:23" x14ac:dyDescent="0.3">
      <c r="A25" s="68" t="s">
        <v>708</v>
      </c>
      <c r="B25" s="80">
        <f>SUM(B21:B24)</f>
        <v>9076.2999999999993</v>
      </c>
      <c r="C25" s="80">
        <f t="shared" ref="C25:I25" si="11">SUM(C21:C24)</f>
        <v>6510.5860000000002</v>
      </c>
      <c r="D25" s="80">
        <f t="shared" si="11"/>
        <v>5218.0330000000004</v>
      </c>
      <c r="E25" s="80">
        <f t="shared" si="11"/>
        <v>4813.6449999999995</v>
      </c>
      <c r="F25" s="80">
        <f t="shared" si="11"/>
        <v>1779.32</v>
      </c>
      <c r="G25" s="80">
        <f t="shared" si="11"/>
        <v>730.4</v>
      </c>
      <c r="H25" s="80">
        <f t="shared" si="11"/>
        <v>400</v>
      </c>
      <c r="I25" s="80">
        <f t="shared" si="11"/>
        <v>1455.1179999999999</v>
      </c>
    </row>
    <row r="26" spans="1:23" x14ac:dyDescent="0.3">
      <c r="A26" s="64" t="s">
        <v>726</v>
      </c>
      <c r="B26" s="81">
        <f>B21/$B$25</f>
        <v>6.5775701552394705E-2</v>
      </c>
      <c r="C26" s="81">
        <f>C21/$C$25</f>
        <v>0.39002863951109779</v>
      </c>
      <c r="D26" s="81">
        <f>D21/$D$25</f>
        <v>0.87230820502668338</v>
      </c>
      <c r="E26" s="81">
        <f>E21/$E$25</f>
        <v>0.35278463617487371</v>
      </c>
      <c r="F26" s="81">
        <f>F21/$F$25</f>
        <v>0.66945799518917348</v>
      </c>
      <c r="G26" s="81">
        <f>G21/$G$25</f>
        <v>0.55613362541073386</v>
      </c>
      <c r="H26" s="81">
        <f>H21/$H$25</f>
        <v>0</v>
      </c>
      <c r="I26" s="81">
        <f>I21/$I$25</f>
        <v>0.10429944513091036</v>
      </c>
    </row>
    <row r="27" spans="1:23" x14ac:dyDescent="0.3">
      <c r="A27" s="64" t="s">
        <v>747</v>
      </c>
      <c r="B27" s="81">
        <f t="shared" ref="B27:B29" si="12">B22/$B$25</f>
        <v>0.90345184711831916</v>
      </c>
      <c r="C27" s="81">
        <f>C22/$C$25</f>
        <v>0.21542761281396175</v>
      </c>
      <c r="D27" s="81">
        <f t="shared" ref="D27:D29" si="13">D22/$D$25</f>
        <v>0</v>
      </c>
      <c r="E27" s="81">
        <f t="shared" ref="E27:E29" si="14">E22/$E$25</f>
        <v>0.11891716152728338</v>
      </c>
      <c r="F27" s="81">
        <f t="shared" ref="F27:F28" si="15">F22/$F$25</f>
        <v>0.19638682193197401</v>
      </c>
      <c r="G27" s="81">
        <f>G22/$G$25</f>
        <v>0</v>
      </c>
      <c r="H27" s="81">
        <f t="shared" ref="H27:H29" si="16">H22/$H$25</f>
        <v>1</v>
      </c>
      <c r="I27" s="81">
        <f t="shared" ref="I27:I29" si="17">I22/$I$25</f>
        <v>0.68722948929227734</v>
      </c>
    </row>
    <row r="28" spans="1:23" x14ac:dyDescent="0.3">
      <c r="A28" s="64" t="s">
        <v>727</v>
      </c>
      <c r="B28" s="81">
        <f t="shared" si="12"/>
        <v>3.0772451329286167E-2</v>
      </c>
      <c r="C28" s="81">
        <f t="shared" ref="C28:C29" si="18">C23/$C$25</f>
        <v>0.38784696185566087</v>
      </c>
      <c r="D28" s="81">
        <f t="shared" si="13"/>
        <v>6.9623936835968653E-2</v>
      </c>
      <c r="E28" s="81">
        <f t="shared" si="14"/>
        <v>0.34003026812322062</v>
      </c>
      <c r="F28" s="81">
        <f t="shared" si="15"/>
        <v>8.0092394847469828E-2</v>
      </c>
      <c r="G28" s="81">
        <f>G23/$G$25</f>
        <v>0.43154435925520263</v>
      </c>
      <c r="H28" s="81">
        <f t="shared" si="16"/>
        <v>0</v>
      </c>
      <c r="I28" s="81">
        <f t="shared" si="17"/>
        <v>0.19191914332720783</v>
      </c>
    </row>
    <row r="29" spans="1:23" x14ac:dyDescent="0.3">
      <c r="A29" s="64" t="s">
        <v>729</v>
      </c>
      <c r="B29" s="81">
        <f t="shared" si="12"/>
        <v>0</v>
      </c>
      <c r="C29" s="81">
        <f t="shared" si="18"/>
        <v>6.696785819279555E-3</v>
      </c>
      <c r="D29" s="81">
        <f t="shared" si="13"/>
        <v>5.8067858137347918E-2</v>
      </c>
      <c r="E29" s="81">
        <f t="shared" si="14"/>
        <v>0.18826793417462237</v>
      </c>
      <c r="F29" s="81">
        <f>F24/$F$25</f>
        <v>5.4062788031382772E-2</v>
      </c>
      <c r="G29" s="81">
        <f>G24/$G$25</f>
        <v>1.2322015334063527E-2</v>
      </c>
      <c r="H29" s="81">
        <f t="shared" si="16"/>
        <v>0</v>
      </c>
      <c r="I29" s="81">
        <f t="shared" si="17"/>
        <v>1.65519222496045E-2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7BFE-FD78-4B79-8695-9099202BD4C5}">
  <dimension ref="A1:J23"/>
  <sheetViews>
    <sheetView workbookViewId="0">
      <pane xSplit="1" topLeftCell="B1" activePane="topRight" state="frozen"/>
      <selection pane="topRight" activeCell="D27" sqref="D27"/>
    </sheetView>
  </sheetViews>
  <sheetFormatPr defaultRowHeight="15.6" x14ac:dyDescent="0.3"/>
  <cols>
    <col min="1" max="1" width="49.5" bestFit="1" customWidth="1"/>
    <col min="2" max="3" width="49.5" customWidth="1"/>
    <col min="4" max="4" width="48.296875" bestFit="1" customWidth="1"/>
    <col min="5" max="5" width="20.59765625" bestFit="1" customWidth="1"/>
    <col min="6" max="6" width="47.296875" bestFit="1" customWidth="1"/>
    <col min="7" max="7" width="26.59765625" bestFit="1" customWidth="1"/>
    <col min="8" max="8" width="13.3984375" bestFit="1" customWidth="1"/>
    <col min="9" max="9" width="5.8984375" bestFit="1" customWidth="1"/>
    <col min="10" max="10" width="17.59765625" bestFit="1" customWidth="1"/>
  </cols>
  <sheetData>
    <row r="1" spans="1:10" x14ac:dyDescent="0.3">
      <c r="A1" s="63"/>
      <c r="B1" s="76" t="s">
        <v>10</v>
      </c>
      <c r="C1" s="76" t="s">
        <v>8</v>
      </c>
      <c r="D1" s="76" t="s">
        <v>5</v>
      </c>
      <c r="E1" s="76" t="s">
        <v>733</v>
      </c>
      <c r="F1" s="76" t="s">
        <v>735</v>
      </c>
      <c r="G1" s="76" t="s">
        <v>611</v>
      </c>
      <c r="H1" s="76" t="s">
        <v>734</v>
      </c>
      <c r="I1" s="74" t="s">
        <v>708</v>
      </c>
      <c r="J1" s="65" t="s">
        <v>723</v>
      </c>
    </row>
    <row r="2" spans="1:10" x14ac:dyDescent="0.3">
      <c r="A2" s="77" t="s">
        <v>603</v>
      </c>
      <c r="B2" s="67">
        <v>915.26</v>
      </c>
      <c r="C2" s="67">
        <v>720.26499999999999</v>
      </c>
      <c r="D2" s="67">
        <v>303.89</v>
      </c>
      <c r="E2" s="67">
        <v>76.47</v>
      </c>
      <c r="F2" s="67">
        <v>0</v>
      </c>
      <c r="G2" s="67">
        <v>120</v>
      </c>
      <c r="H2" s="67">
        <v>2</v>
      </c>
      <c r="I2" s="75">
        <f t="shared" ref="I2:I13" si="0">SUM(D2:H2)</f>
        <v>502.36</v>
      </c>
    </row>
    <row r="3" spans="1:10" x14ac:dyDescent="0.3">
      <c r="A3" s="77" t="s">
        <v>582</v>
      </c>
      <c r="B3" s="67">
        <v>329.56</v>
      </c>
      <c r="C3" s="67">
        <v>0</v>
      </c>
      <c r="D3" s="67">
        <v>0</v>
      </c>
      <c r="E3" s="67">
        <v>157.93700000000001</v>
      </c>
      <c r="F3" s="67">
        <v>0</v>
      </c>
      <c r="G3" s="67">
        <v>0</v>
      </c>
      <c r="H3" s="67">
        <v>32.228999999999999</v>
      </c>
      <c r="I3" s="75">
        <f t="shared" si="0"/>
        <v>190.166</v>
      </c>
    </row>
    <row r="4" spans="1:10" x14ac:dyDescent="0.3">
      <c r="A4" s="77" t="s">
        <v>589</v>
      </c>
      <c r="B4" s="67">
        <v>1933.913</v>
      </c>
      <c r="C4" s="67">
        <v>1713.55</v>
      </c>
      <c r="D4" s="67">
        <v>1394.29</v>
      </c>
      <c r="E4" s="67">
        <v>926.17</v>
      </c>
      <c r="F4" s="67">
        <v>597</v>
      </c>
      <c r="G4" s="67">
        <v>286.2</v>
      </c>
      <c r="H4" s="67">
        <v>112.919</v>
      </c>
      <c r="I4" s="75">
        <f t="shared" si="0"/>
        <v>3316.5789999999997</v>
      </c>
    </row>
    <row r="5" spans="1:10" x14ac:dyDescent="0.3">
      <c r="A5" s="77" t="s">
        <v>587</v>
      </c>
      <c r="B5" s="67">
        <v>0</v>
      </c>
      <c r="C5" s="67">
        <v>105.5</v>
      </c>
      <c r="D5" s="67">
        <v>0</v>
      </c>
      <c r="E5" s="67">
        <v>30.603000000000002</v>
      </c>
      <c r="F5" s="67">
        <v>0</v>
      </c>
      <c r="G5" s="67">
        <v>0</v>
      </c>
      <c r="H5" s="67">
        <v>4.62</v>
      </c>
      <c r="I5" s="75">
        <f t="shared" si="0"/>
        <v>35.222999999999999</v>
      </c>
    </row>
    <row r="6" spans="1:10" x14ac:dyDescent="0.3">
      <c r="A6" s="77" t="s">
        <v>607</v>
      </c>
      <c r="B6" s="67">
        <v>1373</v>
      </c>
      <c r="C6" s="67">
        <v>0</v>
      </c>
      <c r="D6" s="67">
        <v>0</v>
      </c>
      <c r="E6" s="67">
        <v>0</v>
      </c>
      <c r="F6" s="67">
        <v>0</v>
      </c>
      <c r="G6" s="67">
        <v>0</v>
      </c>
      <c r="H6" s="67">
        <v>0</v>
      </c>
      <c r="I6" s="75">
        <f t="shared" si="0"/>
        <v>0</v>
      </c>
    </row>
    <row r="7" spans="1:10" x14ac:dyDescent="0.3">
      <c r="A7" s="59" t="s">
        <v>593</v>
      </c>
      <c r="B7" s="67">
        <v>303</v>
      </c>
      <c r="C7" s="67">
        <v>43.6</v>
      </c>
      <c r="D7" s="67">
        <v>151.02500000000001</v>
      </c>
      <c r="E7" s="67">
        <v>96.194999999999993</v>
      </c>
      <c r="F7" s="67">
        <v>0</v>
      </c>
      <c r="G7" s="67">
        <v>0</v>
      </c>
      <c r="H7" s="67">
        <v>24.085000000000001</v>
      </c>
      <c r="I7" s="75">
        <f t="shared" si="0"/>
        <v>271.30500000000001</v>
      </c>
    </row>
    <row r="8" spans="1:10" x14ac:dyDescent="0.3">
      <c r="A8" s="59" t="s">
        <v>710</v>
      </c>
      <c r="B8" s="67">
        <v>0</v>
      </c>
      <c r="C8" s="67">
        <v>0</v>
      </c>
      <c r="D8" s="67">
        <v>755.23</v>
      </c>
      <c r="E8" s="67">
        <v>0</v>
      </c>
      <c r="F8" s="67">
        <v>0</v>
      </c>
      <c r="G8" s="67">
        <v>9</v>
      </c>
      <c r="H8" s="67">
        <v>0</v>
      </c>
      <c r="I8" s="75">
        <f t="shared" si="0"/>
        <v>764.23</v>
      </c>
    </row>
    <row r="9" spans="1:10" x14ac:dyDescent="0.3">
      <c r="A9" s="79" t="s">
        <v>597</v>
      </c>
      <c r="B9" s="67">
        <v>5.0999999999999996</v>
      </c>
      <c r="C9" s="67">
        <v>787.82</v>
      </c>
      <c r="D9" s="67">
        <v>611.36500000000001</v>
      </c>
      <c r="E9" s="67">
        <v>0.5</v>
      </c>
      <c r="F9" s="67">
        <v>69</v>
      </c>
      <c r="G9" s="67">
        <v>222.1</v>
      </c>
      <c r="H9" s="67">
        <v>12</v>
      </c>
      <c r="I9" s="75">
        <f t="shared" si="0"/>
        <v>914.96500000000003</v>
      </c>
    </row>
    <row r="10" spans="1:10" x14ac:dyDescent="0.3">
      <c r="A10" s="79" t="s">
        <v>601</v>
      </c>
      <c r="B10" s="67">
        <v>0</v>
      </c>
      <c r="C10" s="67">
        <v>655.63</v>
      </c>
      <c r="D10" s="67">
        <v>200</v>
      </c>
      <c r="E10" s="67">
        <v>0</v>
      </c>
      <c r="F10" s="67">
        <v>0</v>
      </c>
      <c r="G10" s="67">
        <v>55.6</v>
      </c>
      <c r="H10" s="67">
        <v>46.7</v>
      </c>
      <c r="I10" s="75">
        <f t="shared" si="0"/>
        <v>302.3</v>
      </c>
    </row>
    <row r="11" spans="1:10" x14ac:dyDescent="0.3">
      <c r="A11" s="79" t="s">
        <v>716</v>
      </c>
      <c r="B11" s="67">
        <v>0</v>
      </c>
      <c r="C11" s="67">
        <v>0</v>
      </c>
      <c r="D11" s="67">
        <v>141.35</v>
      </c>
      <c r="E11" s="67">
        <v>0.15</v>
      </c>
      <c r="F11" s="67">
        <v>0</v>
      </c>
      <c r="G11" s="67">
        <v>0</v>
      </c>
      <c r="H11" s="67">
        <v>0</v>
      </c>
      <c r="I11" s="75">
        <f t="shared" si="0"/>
        <v>141.5</v>
      </c>
    </row>
    <row r="12" spans="1:10" x14ac:dyDescent="0.3">
      <c r="A12" s="79" t="s">
        <v>591</v>
      </c>
      <c r="B12" s="67">
        <v>358.2</v>
      </c>
      <c r="C12" s="67">
        <v>481.661</v>
      </c>
      <c r="D12" s="67">
        <v>684.07</v>
      </c>
      <c r="E12" s="67">
        <v>141.86000000000001</v>
      </c>
      <c r="F12" s="67">
        <v>210.3</v>
      </c>
      <c r="G12" s="67">
        <v>36</v>
      </c>
      <c r="H12" s="67">
        <v>220.565</v>
      </c>
      <c r="I12" s="75">
        <f t="shared" si="0"/>
        <v>1292.7950000000001</v>
      </c>
    </row>
    <row r="13" spans="1:10" x14ac:dyDescent="0.3">
      <c r="A13" s="79" t="s">
        <v>724</v>
      </c>
      <c r="B13" s="67">
        <v>0</v>
      </c>
      <c r="C13" s="67">
        <v>600</v>
      </c>
      <c r="D13" s="67">
        <v>0</v>
      </c>
      <c r="E13" s="67">
        <v>0</v>
      </c>
      <c r="F13" s="67">
        <v>0</v>
      </c>
      <c r="G13" s="67">
        <v>1.5</v>
      </c>
      <c r="H13" s="67">
        <v>0</v>
      </c>
      <c r="I13" s="75">
        <f t="shared" si="0"/>
        <v>1.5</v>
      </c>
    </row>
    <row r="14" spans="1:10" x14ac:dyDescent="0.3">
      <c r="A14" s="68" t="s">
        <v>708</v>
      </c>
      <c r="B14" s="75">
        <f>SUM(B2:B13)</f>
        <v>5218.0330000000004</v>
      </c>
      <c r="C14" s="75">
        <f>SUM(C2:C13)</f>
        <v>5108.0259999999998</v>
      </c>
      <c r="D14" s="75">
        <f>SUM(D2:D13)</f>
        <v>4241.22</v>
      </c>
      <c r="E14" s="75">
        <f t="shared" ref="E14" si="1">SUM(E2:E13)</f>
        <v>1429.8850000000002</v>
      </c>
      <c r="F14" s="75">
        <f>SUM(F2:F13)</f>
        <v>876.3</v>
      </c>
      <c r="G14" s="75">
        <f>SUM(G2:G13)</f>
        <v>730.4</v>
      </c>
      <c r="H14" s="75">
        <f>SUM(H2:H13)</f>
        <v>455.11799999999999</v>
      </c>
      <c r="I14" s="101">
        <f>SUM(I2:I13)</f>
        <v>7732.9229999999998</v>
      </c>
    </row>
    <row r="15" spans="1:10" x14ac:dyDescent="0.3">
      <c r="A15" s="50"/>
      <c r="B15" s="53"/>
      <c r="C15" s="53"/>
      <c r="D15" s="53"/>
      <c r="E15" s="53"/>
      <c r="F15" s="53"/>
      <c r="G15" s="53"/>
      <c r="H15" s="43"/>
    </row>
    <row r="16" spans="1:10" x14ac:dyDescent="0.3">
      <c r="A16" s="64"/>
      <c r="B16" s="76" t="s">
        <v>10</v>
      </c>
      <c r="C16" s="76" t="s">
        <v>8</v>
      </c>
      <c r="D16" s="76" t="s">
        <v>5</v>
      </c>
      <c r="E16" s="76" t="s">
        <v>733</v>
      </c>
      <c r="F16" s="76" t="s">
        <v>735</v>
      </c>
      <c r="G16" s="76" t="s">
        <v>611</v>
      </c>
      <c r="H16" s="76" t="s">
        <v>734</v>
      </c>
    </row>
    <row r="17" spans="1:9" x14ac:dyDescent="0.3">
      <c r="A17" s="64" t="s">
        <v>726</v>
      </c>
      <c r="B17" s="38">
        <f>SUM(B2:B6)</f>
        <v>4551.7330000000002</v>
      </c>
      <c r="C17" s="38">
        <f>SUM(C2:C6)</f>
        <v>2539.3150000000001</v>
      </c>
      <c r="D17" s="38">
        <f>SUM(D2:D6)</f>
        <v>1698.1799999999998</v>
      </c>
      <c r="E17" s="38">
        <f t="shared" ref="E17:H17" si="2">SUM(E2:E6)</f>
        <v>1191.18</v>
      </c>
      <c r="F17" s="38">
        <f>SUM(F2:F6)</f>
        <v>597</v>
      </c>
      <c r="G17" s="38">
        <f t="shared" si="2"/>
        <v>406.2</v>
      </c>
      <c r="H17" s="38">
        <f t="shared" si="2"/>
        <v>151.768</v>
      </c>
      <c r="I17" s="65"/>
    </row>
    <row r="18" spans="1:9" x14ac:dyDescent="0.3">
      <c r="A18" s="64" t="s">
        <v>727</v>
      </c>
      <c r="B18" s="38">
        <f>SUM(B9:B13)</f>
        <v>363.3</v>
      </c>
      <c r="C18" s="38">
        <f>SUM(C9:C13)</f>
        <v>2525.1109999999999</v>
      </c>
      <c r="D18" s="38">
        <f>SUM(D9:D13)</f>
        <v>1636.7850000000001</v>
      </c>
      <c r="E18" s="38">
        <f t="shared" ref="E18:H18" si="3">SUM(E9:E13)</f>
        <v>142.51000000000002</v>
      </c>
      <c r="F18" s="38">
        <f>SUM(F9:F13)</f>
        <v>279.3</v>
      </c>
      <c r="G18" s="38">
        <f t="shared" si="3"/>
        <v>315.2</v>
      </c>
      <c r="H18" s="38">
        <f t="shared" si="3"/>
        <v>279.26499999999999</v>
      </c>
    </row>
    <row r="19" spans="1:9" x14ac:dyDescent="0.3">
      <c r="A19" s="64" t="s">
        <v>729</v>
      </c>
      <c r="B19" s="38">
        <f>SUM(B7:B8)</f>
        <v>303</v>
      </c>
      <c r="C19" s="38">
        <f>SUM(C7:C8)</f>
        <v>43.6</v>
      </c>
      <c r="D19" s="38">
        <f>SUM(D7:D8)</f>
        <v>906.255</v>
      </c>
      <c r="E19" s="38">
        <f t="shared" ref="E19:H19" si="4">SUM(E7:E8)</f>
        <v>96.194999999999993</v>
      </c>
      <c r="F19" s="38">
        <f>SUM(F7:F8)</f>
        <v>0</v>
      </c>
      <c r="G19" s="38">
        <f t="shared" si="4"/>
        <v>9</v>
      </c>
      <c r="H19" s="38">
        <f t="shared" si="4"/>
        <v>24.085000000000001</v>
      </c>
    </row>
    <row r="20" spans="1:9" x14ac:dyDescent="0.3">
      <c r="A20" s="68" t="s">
        <v>708</v>
      </c>
      <c r="B20" s="80">
        <f>SUM(B17:B19)</f>
        <v>5218.0330000000004</v>
      </c>
      <c r="C20" s="80">
        <f>SUM(C17:C19)</f>
        <v>5108.0259999999998</v>
      </c>
      <c r="D20" s="80">
        <f>SUM(D17:D19)</f>
        <v>4241.22</v>
      </c>
      <c r="E20" s="80">
        <f t="shared" ref="E20:H20" si="5">SUM(E17:E19)</f>
        <v>1429.885</v>
      </c>
      <c r="F20" s="80">
        <f>SUM(F17:F19)</f>
        <v>876.3</v>
      </c>
      <c r="G20" s="80">
        <f t="shared" si="5"/>
        <v>730.4</v>
      </c>
      <c r="H20" s="80">
        <f t="shared" si="5"/>
        <v>455.11799999999999</v>
      </c>
    </row>
    <row r="21" spans="1:9" x14ac:dyDescent="0.3">
      <c r="A21" s="64" t="s">
        <v>726</v>
      </c>
      <c r="B21" s="81">
        <f>B17/$B$20</f>
        <v>0.87230820502668338</v>
      </c>
      <c r="C21" s="81">
        <f>C17/$C$20</f>
        <v>0.49712256750455069</v>
      </c>
      <c r="D21" s="81">
        <f>D17/$D$20</f>
        <v>0.40039894181391195</v>
      </c>
      <c r="E21" s="81">
        <f>E17/$E$20</f>
        <v>0.83306000132877822</v>
      </c>
      <c r="F21" s="81">
        <f>F17/$F$20</f>
        <v>0.68127353646011646</v>
      </c>
      <c r="G21" s="81">
        <f>G17/$G$20</f>
        <v>0.55613362541073386</v>
      </c>
      <c r="H21" s="81">
        <f>H17/$H$20</f>
        <v>0.33346956174003228</v>
      </c>
    </row>
    <row r="22" spans="1:9" x14ac:dyDescent="0.3">
      <c r="A22" s="64" t="s">
        <v>727</v>
      </c>
      <c r="B22" s="81">
        <f>B18/$B$20</f>
        <v>6.9623936835968653E-2</v>
      </c>
      <c r="C22" s="81">
        <f>C18/$C$20</f>
        <v>0.49434184555834287</v>
      </c>
      <c r="D22" s="81">
        <f>D18/$D$20</f>
        <v>0.38592315418676704</v>
      </c>
      <c r="E22" s="81">
        <f>E18/$E$20</f>
        <v>9.9665357703591556E-2</v>
      </c>
      <c r="F22" s="81">
        <f>F18/$F$20</f>
        <v>0.31872646353988365</v>
      </c>
      <c r="G22" s="81">
        <f>G18/$G$20</f>
        <v>0.43154435925520263</v>
      </c>
      <c r="H22" s="81">
        <f>H18/$H$20</f>
        <v>0.61361009672216871</v>
      </c>
    </row>
    <row r="23" spans="1:9" x14ac:dyDescent="0.3">
      <c r="A23" s="64" t="s">
        <v>729</v>
      </c>
      <c r="B23" s="81">
        <f>B19/$B$20</f>
        <v>5.8067858137347918E-2</v>
      </c>
      <c r="C23" s="81">
        <f>C19/$C$20</f>
        <v>8.5355869371064284E-3</v>
      </c>
      <c r="D23" s="81">
        <f>D19/$D$20</f>
        <v>0.21367790399932093</v>
      </c>
      <c r="E23" s="81">
        <f>E19/$E$20</f>
        <v>6.7274640967630264E-2</v>
      </c>
      <c r="F23" s="81">
        <f>F19/$F$20</f>
        <v>0</v>
      </c>
      <c r="G23" s="81">
        <f>G19/$G$20</f>
        <v>1.2322015334063527E-2</v>
      </c>
      <c r="H23" s="81">
        <f>H19/$H$20</f>
        <v>5.2920341537798989E-2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topLeftCell="A6" workbookViewId="0">
      <selection activeCell="A15" sqref="A15"/>
    </sheetView>
  </sheetViews>
  <sheetFormatPr defaultColWidth="11.19921875" defaultRowHeight="15.6" x14ac:dyDescent="0.3"/>
  <cols>
    <col min="1" max="1" width="40.3984375" bestFit="1" customWidth="1"/>
    <col min="2" max="2" width="35.69921875" customWidth="1"/>
    <col min="3" max="3" width="168.5" customWidth="1"/>
  </cols>
  <sheetData>
    <row r="1" spans="1:3" x14ac:dyDescent="0.3">
      <c r="A1" s="16"/>
      <c r="B1" s="19"/>
      <c r="C1" s="17"/>
    </row>
    <row r="2" spans="1:3" ht="183.6" x14ac:dyDescent="0.3">
      <c r="A2" s="19" t="s">
        <v>54</v>
      </c>
      <c r="B2" s="20" t="s">
        <v>582</v>
      </c>
      <c r="C2" s="18" t="s">
        <v>583</v>
      </c>
    </row>
    <row r="3" spans="1:3" ht="204" x14ac:dyDescent="0.3">
      <c r="A3" s="19" t="s">
        <v>584</v>
      </c>
      <c r="B3" s="20" t="s">
        <v>585</v>
      </c>
      <c r="C3" s="18" t="s">
        <v>586</v>
      </c>
    </row>
    <row r="4" spans="1:3" ht="193.8" x14ac:dyDescent="0.3">
      <c r="A4" s="16" t="s">
        <v>36</v>
      </c>
      <c r="B4" s="20" t="s">
        <v>587</v>
      </c>
      <c r="C4" s="18" t="s">
        <v>588</v>
      </c>
    </row>
    <row r="5" spans="1:3" ht="193.8" x14ac:dyDescent="0.3">
      <c r="A5" s="16" t="s">
        <v>45</v>
      </c>
      <c r="B5" s="21" t="s">
        <v>589</v>
      </c>
      <c r="C5" s="18" t="s">
        <v>590</v>
      </c>
    </row>
    <row r="6" spans="1:3" ht="234.6" x14ac:dyDescent="0.3">
      <c r="A6" s="16" t="s">
        <v>95</v>
      </c>
      <c r="B6" s="20" t="s">
        <v>591</v>
      </c>
      <c r="C6" s="18" t="s">
        <v>592</v>
      </c>
    </row>
    <row r="7" spans="1:3" ht="244.8" x14ac:dyDescent="0.3">
      <c r="A7" s="16" t="s">
        <v>62</v>
      </c>
      <c r="B7" s="20" t="s">
        <v>593</v>
      </c>
      <c r="C7" s="18" t="s">
        <v>594</v>
      </c>
    </row>
    <row r="8" spans="1:3" ht="265.2" x14ac:dyDescent="0.3">
      <c r="A8" s="16" t="s">
        <v>75</v>
      </c>
      <c r="B8" s="22" t="s">
        <v>595</v>
      </c>
      <c r="C8" s="18" t="s">
        <v>596</v>
      </c>
    </row>
    <row r="9" spans="1:3" ht="255" x14ac:dyDescent="0.3">
      <c r="A9" s="16" t="s">
        <v>185</v>
      </c>
      <c r="B9" s="23" t="s">
        <v>597</v>
      </c>
      <c r="C9" s="18" t="s">
        <v>598</v>
      </c>
    </row>
    <row r="10" spans="1:3" ht="204" x14ac:dyDescent="0.3">
      <c r="A10" s="16" t="s">
        <v>33</v>
      </c>
      <c r="B10" s="22" t="s">
        <v>599</v>
      </c>
      <c r="C10" s="18" t="s">
        <v>600</v>
      </c>
    </row>
    <row r="11" spans="1:3" ht="234.6" x14ac:dyDescent="0.3">
      <c r="A11" s="16" t="s">
        <v>198</v>
      </c>
      <c r="B11" s="23" t="s">
        <v>601</v>
      </c>
      <c r="C11" s="18" t="s">
        <v>602</v>
      </c>
    </row>
    <row r="12" spans="1:3" ht="234.6" x14ac:dyDescent="0.3">
      <c r="A12" s="16" t="s">
        <v>84</v>
      </c>
      <c r="B12" s="24" t="s">
        <v>603</v>
      </c>
      <c r="C12" s="18" t="s">
        <v>604</v>
      </c>
    </row>
    <row r="13" spans="1:3" ht="91.8" x14ac:dyDescent="0.3">
      <c r="A13" s="16" t="s">
        <v>70</v>
      </c>
      <c r="B13" s="22" t="s">
        <v>605</v>
      </c>
      <c r="C13" s="18" t="s">
        <v>606</v>
      </c>
    </row>
    <row r="14" spans="1:3" ht="91.8" x14ac:dyDescent="0.3">
      <c r="A14" s="16" t="s">
        <v>469</v>
      </c>
      <c r="B14" s="25" t="s">
        <v>607</v>
      </c>
      <c r="C14" s="18" t="s">
        <v>606</v>
      </c>
    </row>
    <row r="15" spans="1:3" ht="142.80000000000001" x14ac:dyDescent="0.3">
      <c r="A15" s="16" t="s">
        <v>222</v>
      </c>
      <c r="B15" s="22" t="s">
        <v>608</v>
      </c>
      <c r="C15" s="18" t="s">
        <v>609</v>
      </c>
    </row>
    <row r="16" spans="1:3" ht="62.4" x14ac:dyDescent="0.3">
      <c r="A16" s="16" t="s">
        <v>702</v>
      </c>
      <c r="B16" s="25" t="s">
        <v>703</v>
      </c>
      <c r="C16" s="18" t="s">
        <v>718</v>
      </c>
    </row>
    <row r="17" spans="1:3" ht="31.2" x14ac:dyDescent="0.3">
      <c r="A17" s="16" t="s">
        <v>704</v>
      </c>
      <c r="B17" s="25" t="s">
        <v>705</v>
      </c>
      <c r="C17" s="18" t="s">
        <v>706</v>
      </c>
    </row>
    <row r="18" spans="1:3" x14ac:dyDescent="0.3">
      <c r="A18" s="16" t="s">
        <v>348</v>
      </c>
      <c r="B18" s="25" t="s">
        <v>716</v>
      </c>
      <c r="C18" s="18" t="s">
        <v>717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All projects</vt:lpstr>
      <vt:lpstr>Countries wo gas</vt:lpstr>
      <vt:lpstr>Countries w gas</vt:lpstr>
      <vt:lpstr>Sectors wo gas </vt:lpstr>
      <vt:lpstr>Donors &amp; countries wo gas</vt:lpstr>
      <vt:lpstr>Donors &amp; countries w gas</vt:lpstr>
      <vt:lpstr>Donors &amp; sectors w gas</vt:lpstr>
      <vt:lpstr>Donors &amp; sectors wo gas </vt:lpstr>
      <vt:lpstr>Energy coding</vt:lpstr>
      <vt:lpstr>Sectors w gas</vt:lpstr>
      <vt:lpstr>Countries &amp; sectors w gas</vt:lpstr>
      <vt:lpstr>Countries &amp; sectors wo gas </vt:lpstr>
      <vt:lpstr>Subagg_data</vt:lpstr>
      <vt:lpstr>Trends_Regional</vt:lpstr>
      <vt:lpstr>Trends_KZ</vt:lpstr>
      <vt:lpstr>Trends_KG</vt:lpstr>
      <vt:lpstr>Trends_MG</vt:lpstr>
      <vt:lpstr>Trends_TJ</vt:lpstr>
      <vt:lpstr>Trends_TK</vt:lpstr>
      <vt:lpstr>Trends_UZ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Ablay Dosmaganbetov</cp:lastModifiedBy>
  <dcterms:created xsi:type="dcterms:W3CDTF">2023-07-05T06:52:46Z</dcterms:created>
  <dcterms:modified xsi:type="dcterms:W3CDTF">2025-03-06T06:53:11Z</dcterms:modified>
</cp:coreProperties>
</file>